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tz\"/>
    </mc:Choice>
  </mc:AlternateContent>
  <bookViews>
    <workbookView xWindow="0" yWindow="0" windowWidth="20868" windowHeight="9864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15" i="2" s="1"/>
  <c r="C3" i="2"/>
  <c r="C2" i="2"/>
  <c r="C1" i="2"/>
  <c r="B5" i="2"/>
  <c r="C5" i="2" s="1"/>
  <c r="C14" i="2" l="1"/>
  <c r="C12" i="2"/>
  <c r="C20" i="2"/>
  <c r="C21" i="2"/>
  <c r="C8" i="2"/>
  <c r="C22" i="2"/>
  <c r="C7" i="2"/>
  <c r="C16" i="2"/>
  <c r="C17" i="2" s="1"/>
  <c r="C10" i="2" l="1"/>
  <c r="C23" i="2"/>
  <c r="C25" i="2" s="1"/>
</calcChain>
</file>

<file path=xl/sharedStrings.xml><?xml version="1.0" encoding="utf-8"?>
<sst xmlns="http://schemas.openxmlformats.org/spreadsheetml/2006/main" count="15" uniqueCount="12">
  <si>
    <t>phi_one</t>
  </si>
  <si>
    <t>phi_two</t>
  </si>
  <si>
    <t>long_one</t>
  </si>
  <si>
    <t>long_two</t>
  </si>
  <si>
    <t>avglat</t>
  </si>
  <si>
    <t>dphi</t>
  </si>
  <si>
    <t>dlon</t>
  </si>
  <si>
    <t>d=</t>
  </si>
  <si>
    <t>Equirectangular</t>
  </si>
  <si>
    <t>Law of cosines</t>
  </si>
  <si>
    <t>Haversine</t>
  </si>
  <si>
    <t>Vincenty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</si>
</sst>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2" sqref="B12"/>
    </sheetView>
  </sheetViews>
  <sheetFormatPr defaultRowHeight="14.4" x14ac:dyDescent="0.3"/>
  <cols>
    <col min="1" max="1" width="15" customWidth="1"/>
    <col min="3" max="3" width="22.88671875" customWidth="1"/>
  </cols>
  <sheetData>
    <row r="1" spans="1:3" x14ac:dyDescent="0.3">
      <c r="A1" t="s">
        <v>0</v>
      </c>
      <c r="B1">
        <v>20</v>
      </c>
      <c r="C1">
        <f>B1*PI()/180</f>
        <v>0.3490658503988659</v>
      </c>
    </row>
    <row r="2" spans="1:3" x14ac:dyDescent="0.3">
      <c r="A2" t="s">
        <v>1</v>
      </c>
      <c r="B2">
        <v>25</v>
      </c>
      <c r="C2">
        <f t="shared" ref="C2:C5" si="0">B2*PI()/180</f>
        <v>0.43633231299858238</v>
      </c>
    </row>
    <row r="3" spans="1:3" x14ac:dyDescent="0.3">
      <c r="A3" t="s">
        <v>2</v>
      </c>
      <c r="B3">
        <v>-90</v>
      </c>
      <c r="C3">
        <f t="shared" si="0"/>
        <v>-1.5707963267948966</v>
      </c>
    </row>
    <row r="4" spans="1:3" x14ac:dyDescent="0.3">
      <c r="A4" t="s">
        <v>3</v>
      </c>
      <c r="B4">
        <v>-87</v>
      </c>
      <c r="C4">
        <f t="shared" si="0"/>
        <v>-1.5184364492350666</v>
      </c>
    </row>
    <row r="5" spans="1:3" x14ac:dyDescent="0.3">
      <c r="A5" t="s">
        <v>4</v>
      </c>
      <c r="B5">
        <f>AVERAGE(B1:B2)</f>
        <v>22.5</v>
      </c>
      <c r="C5">
        <f t="shared" si="0"/>
        <v>0.39269908169872414</v>
      </c>
    </row>
    <row r="7" spans="1:3" x14ac:dyDescent="0.3">
      <c r="A7" t="s">
        <v>5</v>
      </c>
      <c r="C7">
        <f>C2-C1</f>
        <v>8.7266462599716488E-2</v>
      </c>
    </row>
    <row r="8" spans="1:3" x14ac:dyDescent="0.3">
      <c r="A8" t="s">
        <v>6</v>
      </c>
      <c r="C8">
        <f>(C4-C3)*COS(C5)</f>
        <v>4.8374219202323918E-2</v>
      </c>
    </row>
    <row r="9" spans="1:3" x14ac:dyDescent="0.3">
      <c r="A9" t="s">
        <v>8</v>
      </c>
    </row>
    <row r="10" spans="1:3" x14ac:dyDescent="0.3">
      <c r="A10" s="1" t="s">
        <v>7</v>
      </c>
      <c r="B10" s="1"/>
      <c r="C10" s="1">
        <f>6371000*SQRT(C7^2+C8^2)</f>
        <v>635680.89041630062</v>
      </c>
    </row>
    <row r="11" spans="1:3" x14ac:dyDescent="0.3">
      <c r="A11" t="s">
        <v>9</v>
      </c>
    </row>
    <row r="12" spans="1:3" x14ac:dyDescent="0.3">
      <c r="A12" s="1" t="s">
        <v>7</v>
      </c>
      <c r="B12" s="1"/>
      <c r="C12" s="1">
        <f>6371000*ACOS(SIN(C1)*SIN(C2)+COS(C1)*COS(C2)*COS(C4-C3))</f>
        <v>635606.54449203599</v>
      </c>
    </row>
    <row r="13" spans="1:3" x14ac:dyDescent="0.3">
      <c r="A13" t="s">
        <v>10</v>
      </c>
    </row>
    <row r="14" spans="1:3" x14ac:dyDescent="0.3">
      <c r="C14">
        <f>SIN(0.5*(C2-C1))</f>
        <v>4.3619387365336007E-2</v>
      </c>
    </row>
    <row r="15" spans="1:3" x14ac:dyDescent="0.3">
      <c r="C15">
        <f>SIN(0.5*(C4-C3))</f>
        <v>2.6176948307873187E-2</v>
      </c>
    </row>
    <row r="16" spans="1:3" x14ac:dyDescent="0.3">
      <c r="C16">
        <f>SQRT(C14*C14+COS(C2)*COS(C1)*C15*C15)</f>
        <v>4.9862108099093527E-2</v>
      </c>
    </row>
    <row r="17" spans="1:3" x14ac:dyDescent="0.3">
      <c r="A17" s="1" t="s">
        <v>7</v>
      </c>
      <c r="B17" s="1"/>
      <c r="C17" s="1">
        <f>6371000*2*ASIN(C16)</f>
        <v>635606.544492029</v>
      </c>
    </row>
    <row r="19" spans="1:3" x14ac:dyDescent="0.3">
      <c r="A19" t="s">
        <v>11</v>
      </c>
    </row>
    <row r="20" spans="1:3" x14ac:dyDescent="0.3">
      <c r="C20">
        <f>COS(C2)*SIN(C4-C3)</f>
        <v>4.743248468498943E-2</v>
      </c>
    </row>
    <row r="21" spans="1:3" x14ac:dyDescent="0.3">
      <c r="C21">
        <f>COS(C1)*SIN(C2)-SIN(C1)*COS(C2)*COS(C4-C3)</f>
        <v>8.7580553423681373E-2</v>
      </c>
    </row>
    <row r="22" spans="1:3" x14ac:dyDescent="0.3">
      <c r="C22">
        <f>SIN(C1)*SIN(C2)+COS(C1)*COS(C2)*COS(C4-C3)</f>
        <v>0.9950275403518285</v>
      </c>
    </row>
    <row r="23" spans="1:3" x14ac:dyDescent="0.3">
      <c r="C23">
        <f>SQRT(C20^2+C21^2)/C22</f>
        <v>0.10009790317275168</v>
      </c>
    </row>
    <row r="25" spans="1:3" x14ac:dyDescent="0.3">
      <c r="A25" s="1" t="s">
        <v>7</v>
      </c>
      <c r="B25" s="1"/>
      <c r="C25" s="1">
        <f>6371000*ATAN(C23)</f>
        <v>635606.54449202912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MSU HPC2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</dc:creator>
  <cp:lastModifiedBy>fitz</cp:lastModifiedBy>
  <dcterms:created xsi:type="dcterms:W3CDTF">2016-10-23T20:26:27Z</dcterms:created>
  <dcterms:modified xsi:type="dcterms:W3CDTF">2016-10-24T03:56:42Z</dcterms:modified>
</cp:coreProperties>
</file>