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2" yWindow="48" windowWidth="12120" windowHeight="9120" firstSheet="3" activeTab="3"/>
  </bookViews>
  <sheets>
    <sheet name="ReadMe" sheetId="1" r:id="rId1"/>
    <sheet name="Freezing Point" sheetId="2" r:id="rId2"/>
    <sheet name="VLOOKUP to left" sheetId="3" r:id="rId3"/>
    <sheet name="Cubic Interpolation" sheetId="4" r:id="rId4"/>
  </sheets>
  <definedNames>
    <definedName name="aa">#REF!</definedName>
    <definedName name="bb">#REF!</definedName>
    <definedName name="cc">#REF!</definedName>
    <definedName name="Col1">#REF!</definedName>
    <definedName name="Col2">#REF!</definedName>
    <definedName name="dd">#REF!</definedName>
    <definedName name="known_xs" localSheetId="3">'Cubic Interpolation'!$A$3:$A$54</definedName>
    <definedName name="known_ys" localSheetId="3">'Cubic Interpolation'!$B$3:$B$47</definedName>
    <definedName name="lookup_value" localSheetId="3">'Cubic Interpolation'!$E$6</definedName>
    <definedName name="LookupValue">#REF!</definedName>
    <definedName name="LookupValueArray">lookup_value^{1,2,3}</definedName>
    <definedName name="P_Row">#REF!</definedName>
    <definedName name="Percent">#REF!</definedName>
    <definedName name="pointer">MATCH(lookup_value,known_xs,1)</definedName>
    <definedName name="Table">#REF!</definedName>
    <definedName name="Temp">#REF!</definedName>
    <definedName name="XBracket">INDIRECT("R"&amp;MIN(ROW(known_xs))+pointer-2&amp;"C"&amp;MIN(COLUMN(known_xs))&amp;":R"&amp;MIN(ROW(known_xs))+pointer+1&amp;"C"&amp;MIN(COLUMN(known_xs)),0)^{1,2,3}</definedName>
    <definedName name="YBracket">INDIRECT("R"&amp;MIN(ROW(known_ys))+pointer-2&amp;"C"&amp;MIN(COLUMN(known_ys))&amp;":R"&amp;MIN(ROW(known_ys))+pointer+1&amp;"C"&amp;MIN(COLUMN(known_ys)),0)</definedName>
  </definedNames>
  <calcPr fullCalcOnLoad="1"/>
</workbook>
</file>

<file path=xl/sharedStrings.xml><?xml version="1.0" encoding="utf-8"?>
<sst xmlns="http://schemas.openxmlformats.org/spreadsheetml/2006/main" count="60" uniqueCount="53">
  <si>
    <t>Month</t>
  </si>
  <si>
    <t>Production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</si>
  <si>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</si>
  <si>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</si>
  <si>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</si>
  <si>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</si>
  <si>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</si>
  <si>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</si>
  <si>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</si>
  <si>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</si>
  <si>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</si>
  <si>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</si>
  <si>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</si>
  <si>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</si>
  <si>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How to "VLOOKUP" to the left of a column</t>
  </si>
  <si>
    <t>(e.g., return the month with the largest production figure)</t>
  </si>
  <si>
    <t>=MAX($B$5:$B$16)</t>
  </si>
  <si>
    <t>=MATCH(83119,$B$5:$B$16,0)</t>
  </si>
  <si>
    <t>=INDEX($A$5:$A$16,4)</t>
  </si>
  <si>
    <t>Freezing and Boiling Points
 of Heat Transfer Fluid</t>
  </si>
  <si>
    <t>Wt% 
Ethylene 
Glycol</t>
  </si>
  <si>
    <t>Freezing Point, °F</t>
  </si>
  <si>
    <r>
      <t xml:space="preserve">Boiling 
Point, °F
</t>
    </r>
    <r>
      <rPr>
        <sz val="9"/>
        <rFont val="Geneva"/>
        <family val="0"/>
      </rPr>
      <t>(at 1 atm)</t>
    </r>
  </si>
  <si>
    <t>Refractive
 Index 
(at 22°C)</t>
  </si>
  <si>
    <t>Custom function also works in horizontal table</t>
  </si>
  <si>
    <t>=INDEX($A$5:$A$16,MATCH(MAX($B$5:$B$16),$B$5:$B$16,0))</t>
  </si>
  <si>
    <t>Step 1:</t>
  </si>
  <si>
    <t>Step 2:</t>
  </si>
  <si>
    <t>Step 3:</t>
  </si>
  <si>
    <t>"megaformula"</t>
  </si>
  <si>
    <t>InterpolateL</t>
  </si>
  <si>
    <t>InterpolateC</t>
  </si>
  <si>
    <t>Viscosity</t>
  </si>
  <si>
    <t>wt%</t>
  </si>
  <si>
    <t>FP, °F</t>
  </si>
  <si>
    <t>Using TREND for cubic interpolation</t>
  </si>
  <si>
    <t>Using a custom function for cubic interpolation</t>
  </si>
  <si>
    <t>(using references)</t>
  </si>
  <si>
    <t>Freezing Point</t>
  </si>
  <si>
    <t>Illustrates using VLOOKUP</t>
  </si>
  <si>
    <t>How to lookup in a two-way table</t>
  </si>
  <si>
    <t>VLOOKUP to left</t>
  </si>
  <si>
    <t>How to use MATCH and INDEX to lookup to the left in a table</t>
  </si>
  <si>
    <t>Linear Interpolation</t>
  </si>
  <si>
    <t>Several methods for performing linear interpolation in a table</t>
  </si>
  <si>
    <t>Cubic Interpolation</t>
  </si>
  <si>
    <t>Methods for performing cubic interpolation in a table</t>
  </si>
  <si>
    <t>This workbook contains the following worksheets:</t>
  </si>
  <si>
    <t>This workbook contains the following VBA function procedures:</t>
  </si>
  <si>
    <t>Limitations of these functions:</t>
  </si>
  <si>
    <t>The known_x´s must be in ascending order</t>
  </si>
  <si>
    <t>Using interpolation function in above table</t>
  </si>
  <si>
    <t>(extrapolation not allowed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</si>
</sst>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%"/>
    <numFmt numFmtId="167" formatCode="0.00000"/>
    <numFmt numFmtId="168" formatCode="0.0E+00"/>
    <numFmt numFmtId="169" formatCode="0E+00"/>
    <numFmt numFmtId="170" formatCode="0.0000"/>
    <numFmt numFmtId="171" formatCode="0.000"/>
    <numFmt numFmtId="172" formatCode="0.0"/>
    <numFmt numFmtId="173" formatCode="?.??????"/>
    <numFmt numFmtId="174" formatCode="#.?????"/>
    <numFmt numFmtId="175" formatCode="0.?????"/>
    <numFmt numFmtId="176" formatCode="0.0&quot;   &quot;"/>
    <numFmt numFmtId="177" formatCode="0.0&quot;     &quot;"/>
    <numFmt numFmtId="178" formatCode="0&quot;     &quot;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Continuous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 horizontal="center" wrapText="1"/>
    </xf>
    <xf numFmtId="0" fontId="4" fillId="0" borderId="0" xfId="0" applyFont="1" applyAlignment="1">
      <alignment horizontal="centerContinuous" wrapText="1"/>
    </xf>
    <xf numFmtId="177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177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zoomScalePageLayoutView="0" workbookViewId="0" topLeftCell="A1">
      <selection activeCell="C20" sqref="C20"/>
    </sheetView>
  </sheetViews>
  <sheetFormatPr defaultColWidth="11.50390625" defaultRowHeight="12.75"/>
  <cols>
    <col min="1" max="1" width="16.50390625" style="0" customWidth="1"/>
  </cols>
  <sheetData>
    <row r="1" ht="12.75">
      <c r="A1" s="21" t="s">
        <v>47</v>
      </c>
    </row>
    <row r="2" spans="1:2" ht="12.75">
      <c r="A2" t="s">
        <v>38</v>
      </c>
      <c r="B2" t="s">
        <v>39</v>
      </c>
    </row>
    <row r="3" spans="1:2" ht="12.75">
      <c r="A3" t="s">
        <v>32</v>
      </c>
      <c r="B3" t="s">
        <v>40</v>
      </c>
    </row>
    <row r="4" spans="1:2" ht="12.75">
      <c r="A4" t="s">
        <v>41</v>
      </c>
      <c r="B4" t="s">
        <v>42</v>
      </c>
    </row>
    <row r="5" spans="1:2" ht="12.75">
      <c r="A5" t="s">
        <v>43</v>
      </c>
      <c r="B5" t="s">
        <v>46</v>
      </c>
    </row>
    <row r="6" spans="1:2" ht="12.75">
      <c r="A6" t="s">
        <v>45</v>
      </c>
      <c r="B6" t="s">
        <v>44</v>
      </c>
    </row>
    <row r="9" ht="12.75">
      <c r="A9" s="21" t="s">
        <v>48</v>
      </c>
    </row>
    <row r="10" ht="12.75">
      <c r="A10" t="s">
        <v>30</v>
      </c>
    </row>
    <row r="11" ht="12.75">
      <c r="A11" t="s">
        <v>31</v>
      </c>
    </row>
    <row r="13" ht="12.75">
      <c r="A13" s="21" t="s">
        <v>49</v>
      </c>
    </row>
    <row r="14" ht="12.75">
      <c r="A14" t="s">
        <v>50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selection activeCell="H10" sqref="H10"/>
    </sheetView>
  </sheetViews>
  <sheetFormatPr defaultColWidth="11.50390625" defaultRowHeight="12.75"/>
  <cols>
    <col min="1" max="1" width="8.125" style="0" customWidth="1"/>
    <col min="2" max="4" width="9.00390625" style="0" customWidth="1"/>
  </cols>
  <sheetData>
    <row r="1" spans="1:4" ht="30.75" customHeight="1">
      <c r="A1" s="13" t="s">
        <v>19</v>
      </c>
      <c r="B1" s="5"/>
      <c r="C1" s="5"/>
      <c r="D1" s="5"/>
    </row>
    <row r="2" spans="1:7" ht="42.75" customHeight="1">
      <c r="A2" s="12" t="s">
        <v>20</v>
      </c>
      <c r="B2" s="12" t="s">
        <v>21</v>
      </c>
      <c r="C2" s="12" t="s">
        <v>22</v>
      </c>
      <c r="D2" s="12" t="s">
        <v>23</v>
      </c>
      <c r="F2" s="12" t="s">
        <v>20</v>
      </c>
      <c r="G2" s="12" t="s">
        <v>21</v>
      </c>
    </row>
    <row r="3" spans="1:7" ht="12.75">
      <c r="A3" s="14">
        <v>0</v>
      </c>
      <c r="B3" s="14">
        <v>32</v>
      </c>
      <c r="C3" s="1">
        <v>212</v>
      </c>
      <c r="D3" s="15">
        <v>1.3328</v>
      </c>
      <c r="F3" s="11">
        <v>33</v>
      </c>
      <c r="G3" s="1">
        <f>VLOOKUP(F3,$A$3:$D$54,2,0)</f>
        <v>2.9</v>
      </c>
    </row>
    <row r="4" spans="1:4" ht="12.75">
      <c r="A4" s="14">
        <v>5</v>
      </c>
      <c r="B4" s="14">
        <v>29.4</v>
      </c>
      <c r="C4" s="1">
        <v>213</v>
      </c>
      <c r="D4" s="15">
        <v>1.3378</v>
      </c>
    </row>
    <row r="5" spans="1:4" ht="12.75">
      <c r="A5" s="14">
        <v>10</v>
      </c>
      <c r="B5" s="14">
        <v>26.2</v>
      </c>
      <c r="C5" s="1">
        <v>214</v>
      </c>
      <c r="D5" s="15">
        <v>1.3428</v>
      </c>
    </row>
    <row r="6" spans="1:4" ht="12.75">
      <c r="A6" s="14">
        <v>15</v>
      </c>
      <c r="B6" s="14">
        <v>22.2</v>
      </c>
      <c r="C6" s="1">
        <v>215</v>
      </c>
      <c r="D6" s="15">
        <v>1.3478</v>
      </c>
    </row>
    <row r="7" spans="1:4" ht="12.75">
      <c r="A7" s="14">
        <v>20</v>
      </c>
      <c r="B7" s="14">
        <v>17.9</v>
      </c>
      <c r="C7" s="1">
        <v>216</v>
      </c>
      <c r="D7" s="15">
        <v>1.353</v>
      </c>
    </row>
    <row r="8" spans="1:4" ht="12.75">
      <c r="A8" s="14">
        <v>21</v>
      </c>
      <c r="B8" s="14">
        <v>16.8</v>
      </c>
      <c r="C8" s="1">
        <v>216</v>
      </c>
      <c r="D8" s="15">
        <v>1.354</v>
      </c>
    </row>
    <row r="9" spans="1:4" ht="12.75">
      <c r="A9" s="14">
        <v>22</v>
      </c>
      <c r="B9" s="14">
        <v>15.9</v>
      </c>
      <c r="C9" s="1">
        <v>216</v>
      </c>
      <c r="D9" s="15">
        <v>1.3551</v>
      </c>
    </row>
    <row r="10" spans="1:4" ht="12.75">
      <c r="A10" s="14">
        <v>23</v>
      </c>
      <c r="B10" s="14">
        <v>14.9</v>
      </c>
      <c r="C10" s="1">
        <v>217</v>
      </c>
      <c r="D10" s="15">
        <v>1.3561</v>
      </c>
    </row>
    <row r="11" spans="1:4" ht="12.75">
      <c r="A11" s="14">
        <v>24</v>
      </c>
      <c r="B11" s="14">
        <v>13.7</v>
      </c>
      <c r="C11" s="1">
        <v>217</v>
      </c>
      <c r="D11" s="15">
        <v>1.3572</v>
      </c>
    </row>
    <row r="12" spans="1:4" ht="12.75">
      <c r="A12" s="14">
        <v>25</v>
      </c>
      <c r="B12" s="14">
        <v>12.7</v>
      </c>
      <c r="C12" s="1">
        <v>218</v>
      </c>
      <c r="D12" s="15">
        <v>1.3582</v>
      </c>
    </row>
    <row r="13" spans="1:4" ht="12.75">
      <c r="A13" s="14">
        <v>26</v>
      </c>
      <c r="B13" s="14">
        <v>11.4</v>
      </c>
      <c r="C13" s="1">
        <v>218</v>
      </c>
      <c r="D13" s="15">
        <v>1.3593</v>
      </c>
    </row>
    <row r="14" spans="1:4" ht="12.75">
      <c r="A14" s="14">
        <v>27</v>
      </c>
      <c r="B14" s="14">
        <v>10.4</v>
      </c>
      <c r="C14" s="1">
        <v>218</v>
      </c>
      <c r="D14" s="15">
        <v>1.3603</v>
      </c>
    </row>
    <row r="15" spans="1:4" ht="12.75">
      <c r="A15" s="14">
        <v>28</v>
      </c>
      <c r="B15" s="14">
        <v>9.2</v>
      </c>
      <c r="C15" s="1">
        <v>219</v>
      </c>
      <c r="D15" s="15">
        <v>1.3614</v>
      </c>
    </row>
    <row r="16" spans="1:4" ht="12.75">
      <c r="A16" s="14">
        <v>29</v>
      </c>
      <c r="B16" s="14">
        <v>8</v>
      </c>
      <c r="C16" s="1">
        <v>219</v>
      </c>
      <c r="D16" s="15">
        <v>1.3624</v>
      </c>
    </row>
    <row r="17" spans="1:4" ht="12.75">
      <c r="A17" s="14">
        <v>30</v>
      </c>
      <c r="B17" s="14">
        <v>6.7</v>
      </c>
      <c r="C17" s="1">
        <v>220</v>
      </c>
      <c r="D17" s="15">
        <v>1.3635</v>
      </c>
    </row>
    <row r="18" spans="1:4" ht="12.75">
      <c r="A18" s="14">
        <v>31</v>
      </c>
      <c r="B18" s="14">
        <v>5.4</v>
      </c>
      <c r="C18" s="1">
        <v>220</v>
      </c>
      <c r="D18" s="15">
        <v>1.3646</v>
      </c>
    </row>
    <row r="19" spans="1:4" ht="12.75">
      <c r="A19" s="14">
        <v>32</v>
      </c>
      <c r="B19" s="14">
        <v>4.2</v>
      </c>
      <c r="C19" s="1">
        <v>220</v>
      </c>
      <c r="D19" s="15">
        <v>1.3656</v>
      </c>
    </row>
    <row r="20" spans="1:4" ht="12.75">
      <c r="A20" s="14">
        <v>33</v>
      </c>
      <c r="B20" s="14">
        <v>2.9</v>
      </c>
      <c r="C20" s="1">
        <v>220</v>
      </c>
      <c r="D20" s="15">
        <v>1.3667</v>
      </c>
    </row>
    <row r="21" spans="1:4" ht="12.75">
      <c r="A21" s="14">
        <v>34</v>
      </c>
      <c r="B21" s="14">
        <v>1.4</v>
      </c>
      <c r="C21" s="1">
        <v>220</v>
      </c>
      <c r="D21" s="15">
        <v>1.3678</v>
      </c>
    </row>
    <row r="22" spans="1:4" ht="12.75">
      <c r="A22" s="14">
        <v>35</v>
      </c>
      <c r="B22" s="14">
        <v>-0.2</v>
      </c>
      <c r="C22" s="1">
        <v>221</v>
      </c>
      <c r="D22" s="15">
        <v>1.3688</v>
      </c>
    </row>
    <row r="23" spans="1:4" ht="12.75">
      <c r="A23" s="14">
        <v>36</v>
      </c>
      <c r="B23" s="14">
        <v>-1.5</v>
      </c>
      <c r="C23" s="1">
        <v>221</v>
      </c>
      <c r="D23" s="15">
        <v>1.3699</v>
      </c>
    </row>
    <row r="24" spans="1:4" ht="12.75">
      <c r="A24" s="14">
        <v>37</v>
      </c>
      <c r="B24" s="14">
        <v>-3</v>
      </c>
      <c r="C24" s="1">
        <v>221</v>
      </c>
      <c r="D24" s="15">
        <v>1.3709</v>
      </c>
    </row>
    <row r="25" spans="1:4" ht="12.75">
      <c r="A25" s="14">
        <v>38</v>
      </c>
      <c r="B25" s="14">
        <v>-4.5</v>
      </c>
      <c r="C25" s="1">
        <v>221</v>
      </c>
      <c r="D25" s="15">
        <v>1.372</v>
      </c>
    </row>
    <row r="26" spans="1:4" ht="12.75">
      <c r="A26" s="14">
        <v>39</v>
      </c>
      <c r="B26" s="14">
        <v>-6.4</v>
      </c>
      <c r="C26" s="1">
        <v>221</v>
      </c>
      <c r="D26" s="15">
        <v>1.373</v>
      </c>
    </row>
    <row r="27" spans="1:4" ht="12.75">
      <c r="A27" s="14">
        <v>40</v>
      </c>
      <c r="B27" s="14">
        <v>-8.1</v>
      </c>
      <c r="C27" s="1">
        <v>222</v>
      </c>
      <c r="D27" s="15">
        <v>1.3741</v>
      </c>
    </row>
    <row r="28" spans="1:4" ht="12.75">
      <c r="A28" s="14">
        <v>41</v>
      </c>
      <c r="B28" s="14">
        <v>-9.8</v>
      </c>
      <c r="C28" s="1">
        <v>222</v>
      </c>
      <c r="D28" s="15">
        <v>1.3752</v>
      </c>
    </row>
    <row r="29" spans="1:4" ht="12.75">
      <c r="A29" s="14">
        <v>42</v>
      </c>
      <c r="B29" s="14">
        <v>-11.7</v>
      </c>
      <c r="C29" s="1">
        <v>222</v>
      </c>
      <c r="D29" s="15">
        <v>1.3763</v>
      </c>
    </row>
    <row r="30" spans="1:4" ht="12.75">
      <c r="A30" s="14">
        <v>43</v>
      </c>
      <c r="B30" s="14">
        <v>-13.5</v>
      </c>
      <c r="C30" s="1">
        <v>223</v>
      </c>
      <c r="D30" s="15">
        <v>1.3774</v>
      </c>
    </row>
    <row r="31" spans="1:4" ht="12.75">
      <c r="A31" s="14">
        <v>44</v>
      </c>
      <c r="B31" s="14">
        <v>-15.5</v>
      </c>
      <c r="C31" s="1">
        <v>223</v>
      </c>
      <c r="D31" s="15">
        <v>1.3785</v>
      </c>
    </row>
    <row r="32" spans="1:4" ht="12.75">
      <c r="A32" s="14">
        <v>45</v>
      </c>
      <c r="B32" s="14">
        <v>-17.5</v>
      </c>
      <c r="C32" s="1">
        <v>224</v>
      </c>
      <c r="D32" s="15">
        <v>1.3796</v>
      </c>
    </row>
    <row r="33" spans="1:4" ht="12.75">
      <c r="A33" s="14">
        <v>46</v>
      </c>
      <c r="B33" s="14">
        <v>-19.8</v>
      </c>
      <c r="C33" s="1">
        <v>224</v>
      </c>
      <c r="D33" s="15">
        <v>1.3807</v>
      </c>
    </row>
    <row r="34" spans="1:4" ht="12.75">
      <c r="A34" s="14">
        <v>47</v>
      </c>
      <c r="B34" s="14">
        <v>-21.6</v>
      </c>
      <c r="C34" s="1">
        <v>224</v>
      </c>
      <c r="D34" s="15">
        <v>1.3817</v>
      </c>
    </row>
    <row r="35" spans="1:4" ht="12.75">
      <c r="A35" s="14">
        <v>48</v>
      </c>
      <c r="B35" s="14">
        <v>-23.9</v>
      </c>
      <c r="C35" s="1">
        <v>224</v>
      </c>
      <c r="D35" s="15">
        <v>1.3828</v>
      </c>
    </row>
    <row r="36" spans="1:4" ht="12.75">
      <c r="A36" s="14">
        <v>49</v>
      </c>
      <c r="B36" s="14">
        <v>-26.7</v>
      </c>
      <c r="C36" s="1">
        <v>224</v>
      </c>
      <c r="D36" s="15">
        <v>1.3838</v>
      </c>
    </row>
    <row r="37" spans="1:4" ht="12.75">
      <c r="A37" s="14">
        <v>50</v>
      </c>
      <c r="B37" s="14">
        <v>-28.9</v>
      </c>
      <c r="C37" s="1">
        <v>225</v>
      </c>
      <c r="D37" s="15">
        <v>1.3849</v>
      </c>
    </row>
    <row r="38" spans="1:4" ht="12.75">
      <c r="A38" s="14">
        <v>51</v>
      </c>
      <c r="B38" s="14">
        <v>-31.2</v>
      </c>
      <c r="C38" s="1">
        <v>225</v>
      </c>
      <c r="D38" s="15">
        <v>1.3859</v>
      </c>
    </row>
    <row r="39" spans="1:4" ht="12.75">
      <c r="A39" s="14">
        <v>52</v>
      </c>
      <c r="B39" s="14">
        <v>-33.6</v>
      </c>
      <c r="C39" s="1">
        <v>225</v>
      </c>
      <c r="D39" s="15">
        <v>1.3869</v>
      </c>
    </row>
    <row r="40" spans="1:4" ht="12.75">
      <c r="A40" s="14">
        <v>53</v>
      </c>
      <c r="B40" s="14">
        <v>-36.2</v>
      </c>
      <c r="C40" s="1">
        <v>226</v>
      </c>
      <c r="D40" s="15">
        <v>1.3879</v>
      </c>
    </row>
    <row r="41" spans="1:4" ht="12.75">
      <c r="A41" s="14">
        <v>54</v>
      </c>
      <c r="B41" s="14">
        <v>-38.8</v>
      </c>
      <c r="C41" s="1">
        <v>226</v>
      </c>
      <c r="D41" s="15">
        <v>1.389</v>
      </c>
    </row>
    <row r="42" spans="1:4" ht="12.75">
      <c r="A42" s="14">
        <v>55</v>
      </c>
      <c r="B42" s="14">
        <v>-42</v>
      </c>
      <c r="C42" s="1">
        <v>227</v>
      </c>
      <c r="D42" s="15">
        <v>1.39</v>
      </c>
    </row>
    <row r="43" spans="1:4" ht="12.75">
      <c r="A43" s="14">
        <v>56</v>
      </c>
      <c r="B43" s="14">
        <v>-44.7</v>
      </c>
      <c r="C43" s="1">
        <v>227</v>
      </c>
      <c r="D43" s="15">
        <v>1.391</v>
      </c>
    </row>
    <row r="44" spans="1:4" ht="12.75">
      <c r="A44" s="14">
        <v>57</v>
      </c>
      <c r="B44" s="14">
        <v>-47.5</v>
      </c>
      <c r="C44" s="1">
        <v>228</v>
      </c>
      <c r="D44" s="15">
        <v>1.3921</v>
      </c>
    </row>
    <row r="45" spans="1:4" ht="12.75">
      <c r="A45" s="14">
        <v>58</v>
      </c>
      <c r="B45" s="14">
        <v>-50</v>
      </c>
      <c r="C45" s="1">
        <v>228</v>
      </c>
      <c r="D45" s="15">
        <v>1.3931</v>
      </c>
    </row>
    <row r="46" spans="1:4" ht="12.75">
      <c r="A46" s="14">
        <v>59</v>
      </c>
      <c r="B46" s="14">
        <v>-52.7</v>
      </c>
      <c r="C46" s="1">
        <v>229</v>
      </c>
      <c r="D46" s="15">
        <v>1.3942</v>
      </c>
    </row>
    <row r="47" spans="1:4" ht="12.75">
      <c r="A47" s="14">
        <v>60</v>
      </c>
      <c r="B47" s="14">
        <v>-54.9</v>
      </c>
      <c r="C47" s="1">
        <v>230</v>
      </c>
      <c r="D47" s="15">
        <v>1.3952</v>
      </c>
    </row>
    <row r="48" spans="1:4" ht="12.75">
      <c r="A48" s="14">
        <v>65</v>
      </c>
      <c r="C48" s="1">
        <v>235</v>
      </c>
      <c r="D48" s="15">
        <v>1.4003</v>
      </c>
    </row>
    <row r="49" spans="1:4" ht="12.75">
      <c r="A49" s="14">
        <v>70</v>
      </c>
      <c r="C49" s="1">
        <v>242</v>
      </c>
      <c r="D49" s="15">
        <v>1.4055</v>
      </c>
    </row>
    <row r="50" spans="1:4" ht="12.75">
      <c r="A50" s="14">
        <v>75</v>
      </c>
      <c r="C50" s="1">
        <v>248</v>
      </c>
      <c r="D50" s="15">
        <v>1.4107</v>
      </c>
    </row>
    <row r="51" spans="1:4" ht="12.75">
      <c r="A51" s="14">
        <v>80</v>
      </c>
      <c r="C51" s="1">
        <v>255</v>
      </c>
      <c r="D51" s="15">
        <v>1.4159</v>
      </c>
    </row>
    <row r="52" spans="1:4" ht="12.75">
      <c r="A52" s="14">
        <v>85</v>
      </c>
      <c r="C52" s="1">
        <v>273</v>
      </c>
      <c r="D52" s="15">
        <v>1.4208</v>
      </c>
    </row>
    <row r="53" spans="1:4" ht="12.75">
      <c r="A53" s="14">
        <v>90</v>
      </c>
      <c r="C53" s="1">
        <v>285</v>
      </c>
      <c r="D53" s="15">
        <v>1.4255</v>
      </c>
    </row>
    <row r="54" spans="1:4" ht="12.75">
      <c r="A54" s="14">
        <v>95</v>
      </c>
      <c r="C54" s="1">
        <v>317</v>
      </c>
      <c r="D54" s="15">
        <v>1.43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6"/>
  <sheetViews>
    <sheetView zoomScalePageLayoutView="0" workbookViewId="0" topLeftCell="A4">
      <selection activeCell="F22" sqref="F22"/>
    </sheetView>
  </sheetViews>
  <sheetFormatPr defaultColWidth="11.50390625" defaultRowHeight="12.75"/>
  <cols>
    <col min="1" max="2" width="11.50390625" style="0" customWidth="1"/>
    <col min="3" max="3" width="6.50390625" style="0" customWidth="1"/>
    <col min="4" max="4" width="11.50390625" style="0" bestFit="1" customWidth="1"/>
    <col min="5" max="5" width="8.625" style="0" customWidth="1"/>
    <col min="6" max="6" width="50.00390625" style="0" bestFit="1" customWidth="1"/>
  </cols>
  <sheetData>
    <row r="1" spans="1:6" ht="15">
      <c r="A1" s="5" t="s">
        <v>14</v>
      </c>
      <c r="B1" s="4"/>
      <c r="C1" s="4"/>
      <c r="D1" s="4"/>
      <c r="E1" s="4"/>
      <c r="F1" s="4"/>
    </row>
    <row r="2" spans="1:6" ht="12.75">
      <c r="A2" s="4" t="s">
        <v>15</v>
      </c>
      <c r="B2" s="4"/>
      <c r="C2" s="4"/>
      <c r="D2" s="4"/>
      <c r="E2" s="4"/>
      <c r="F2" s="4"/>
    </row>
    <row r="4" spans="1:2" ht="12.75">
      <c r="A4" s="2" t="s">
        <v>0</v>
      </c>
      <c r="B4" s="2" t="s">
        <v>1</v>
      </c>
    </row>
    <row r="5" spans="1:2" ht="12.75">
      <c r="A5" s="1" t="s">
        <v>2</v>
      </c>
      <c r="B5">
        <v>76212</v>
      </c>
    </row>
    <row r="6" spans="1:2" ht="12.75">
      <c r="A6" s="1" t="s">
        <v>3</v>
      </c>
      <c r="B6">
        <v>15379</v>
      </c>
    </row>
    <row r="7" spans="1:6" ht="12.75">
      <c r="A7" s="1" t="s">
        <v>4</v>
      </c>
      <c r="B7">
        <v>62220</v>
      </c>
      <c r="D7" s="16" t="s">
        <v>26</v>
      </c>
      <c r="E7" s="1">
        <f>MAX($B$5:$B$16)</f>
        <v>83119</v>
      </c>
      <c r="F7" s="3" t="s">
        <v>16</v>
      </c>
    </row>
    <row r="8" spans="1:5" ht="12.75">
      <c r="A8" s="1" t="s">
        <v>5</v>
      </c>
      <c r="B8">
        <v>83119</v>
      </c>
      <c r="D8" s="16"/>
      <c r="E8" s="1"/>
    </row>
    <row r="9" spans="1:6" ht="12.75">
      <c r="A9" s="1" t="s">
        <v>6</v>
      </c>
      <c r="B9">
        <v>33872</v>
      </c>
      <c r="D9" s="16" t="s">
        <v>27</v>
      </c>
      <c r="E9" s="1">
        <f>MATCH(E7,$B$5:$B$16,0)</f>
        <v>4</v>
      </c>
      <c r="F9" s="3" t="s">
        <v>17</v>
      </c>
    </row>
    <row r="10" spans="1:5" ht="12.75">
      <c r="A10" s="1" t="s">
        <v>7</v>
      </c>
      <c r="B10">
        <v>80881</v>
      </c>
      <c r="D10" s="16"/>
      <c r="E10" s="1"/>
    </row>
    <row r="11" spans="1:6" ht="12.75">
      <c r="A11" s="1" t="s">
        <v>8</v>
      </c>
      <c r="B11">
        <v>54263</v>
      </c>
      <c r="D11" s="16" t="s">
        <v>28</v>
      </c>
      <c r="E11" s="1" t="str">
        <f>INDEX($A$5:$A$16,E9)</f>
        <v>Apr</v>
      </c>
      <c r="F11" s="3" t="s">
        <v>18</v>
      </c>
    </row>
    <row r="12" spans="1:5" ht="12.75">
      <c r="A12" s="1" t="s">
        <v>9</v>
      </c>
      <c r="B12">
        <v>35427</v>
      </c>
      <c r="E12" s="1"/>
    </row>
    <row r="13" spans="1:6" ht="12.75">
      <c r="A13" s="1" t="s">
        <v>10</v>
      </c>
      <c r="B13">
        <v>50361</v>
      </c>
      <c r="D13" t="s">
        <v>29</v>
      </c>
      <c r="E13" s="1" t="str">
        <f>INDEX($A$5:$A$16,MATCH(MAX($B$5:$B$16),$B$5:$B$16,0))</f>
        <v>Apr</v>
      </c>
      <c r="F13" s="3" t="s">
        <v>25</v>
      </c>
    </row>
    <row r="14" spans="1:2" ht="12.75">
      <c r="A14" s="1" t="s">
        <v>11</v>
      </c>
      <c r="B14">
        <v>71600</v>
      </c>
    </row>
    <row r="15" spans="1:2" ht="12.75">
      <c r="A15" s="1" t="s">
        <v>12</v>
      </c>
      <c r="B15">
        <v>133</v>
      </c>
    </row>
    <row r="16" spans="1:2" ht="12.75">
      <c r="A16" s="1" t="s">
        <v>13</v>
      </c>
      <c r="B16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54"/>
  <sheetViews>
    <sheetView tabSelected="1" zoomScalePageLayoutView="0" workbookViewId="0" topLeftCell="A1">
      <selection activeCell="C3" sqref="C3:D3"/>
    </sheetView>
  </sheetViews>
  <sheetFormatPr defaultColWidth="11.50390625" defaultRowHeight="12.75"/>
  <cols>
    <col min="1" max="2" width="9.875" style="0" customWidth="1"/>
  </cols>
  <sheetData>
    <row r="1" spans="1:2" ht="30.75" customHeight="1">
      <c r="A1" s="13" t="s">
        <v>19</v>
      </c>
      <c r="B1" s="5"/>
    </row>
    <row r="2" spans="1:2" ht="42.75" customHeight="1">
      <c r="A2" s="12" t="s">
        <v>20</v>
      </c>
      <c r="B2" s="12" t="s">
        <v>21</v>
      </c>
    </row>
    <row r="3" spans="1:2" ht="12.75">
      <c r="A3" s="14">
        <v>0</v>
      </c>
      <c r="B3" s="14">
        <v>32</v>
      </c>
    </row>
    <row r="4" spans="1:7" ht="12.75">
      <c r="A4" s="14">
        <v>5</v>
      </c>
      <c r="B4" s="14">
        <v>29.4</v>
      </c>
      <c r="D4" s="6" t="s">
        <v>35</v>
      </c>
      <c r="E4" s="6"/>
      <c r="F4" s="6"/>
      <c r="G4" s="10"/>
    </row>
    <row r="5" spans="1:7" ht="12.75">
      <c r="A5" s="14">
        <v>10</v>
      </c>
      <c r="B5" s="14">
        <v>26.2</v>
      </c>
      <c r="D5" s="18"/>
      <c r="E5" s="8" t="s">
        <v>33</v>
      </c>
      <c r="F5" s="8" t="s">
        <v>34</v>
      </c>
      <c r="G5" s="18"/>
    </row>
    <row r="6" spans="1:7" ht="12.75">
      <c r="A6" s="14">
        <v>15</v>
      </c>
      <c r="B6" s="14">
        <v>22.2</v>
      </c>
      <c r="E6" s="1">
        <v>33.3</v>
      </c>
      <c r="F6" s="20">
        <f>TREND(B19:B22,A19:A22^{1,2,3},E6^{1,2,3},1)</f>
        <v>2.4664499999997815</v>
      </c>
      <c r="G6" s="17" t="s">
        <v>37</v>
      </c>
    </row>
    <row r="7" spans="1:2" ht="12.75">
      <c r="A7" s="14">
        <v>20</v>
      </c>
      <c r="B7" s="14">
        <v>17.9</v>
      </c>
    </row>
    <row r="8" spans="1:2" ht="12.75">
      <c r="A8" s="14">
        <v>21</v>
      </c>
      <c r="B8" s="14">
        <v>16.8</v>
      </c>
    </row>
    <row r="9" spans="1:7" ht="12.75">
      <c r="A9" s="14">
        <v>22</v>
      </c>
      <c r="B9" s="14">
        <v>15.9</v>
      </c>
      <c r="D9" s="6" t="s">
        <v>36</v>
      </c>
      <c r="E9" s="6"/>
      <c r="F9" s="6"/>
      <c r="G9" s="10"/>
    </row>
    <row r="10" spans="1:7" ht="12.75">
      <c r="A10" s="14">
        <v>23</v>
      </c>
      <c r="B10" s="14">
        <v>14.9</v>
      </c>
      <c r="D10" s="18"/>
      <c r="E10" s="8" t="s">
        <v>33</v>
      </c>
      <c r="F10" s="8" t="s">
        <v>34</v>
      </c>
      <c r="G10" s="18"/>
    </row>
    <row r="11" spans="1:6" ht="12.75">
      <c r="A11" s="14">
        <v>24</v>
      </c>
      <c r="B11" s="14">
        <v>13.7</v>
      </c>
      <c r="E11" s="1">
        <v>33.3</v>
      </c>
      <c r="F11" s="20">
        <f>interpolatec(E11,$A$3:$A$47,$B$3:$B$47)</f>
        <v>2.4664500000000045</v>
      </c>
    </row>
    <row r="12" spans="1:6" ht="12.75">
      <c r="A12" s="14">
        <v>25</v>
      </c>
      <c r="B12" s="14">
        <v>12.7</v>
      </c>
      <c r="E12" s="1">
        <v>33.3</v>
      </c>
      <c r="F12" s="20">
        <f>interpolatec(E12,known_xs,known_ys)</f>
        <v>2.4664500000000045</v>
      </c>
    </row>
    <row r="13" spans="1:7" ht="12.75">
      <c r="A13" s="14">
        <v>26</v>
      </c>
      <c r="B13" s="14">
        <v>11.4</v>
      </c>
      <c r="E13" s="1">
        <v>61</v>
      </c>
      <c r="F13" s="20" t="e">
        <f>interpolatec(E13,$A$3:$A$47,$B$3:$B$47)</f>
        <v>#REF!</v>
      </c>
      <c r="G13" t="s">
        <v>52</v>
      </c>
    </row>
    <row r="14" spans="1:2" ht="12.75">
      <c r="A14" s="14">
        <v>27</v>
      </c>
      <c r="B14" s="14">
        <v>10.4</v>
      </c>
    </row>
    <row r="15" spans="1:7" ht="12.75">
      <c r="A15" s="14">
        <v>28</v>
      </c>
      <c r="B15" s="14">
        <v>9.2</v>
      </c>
      <c r="D15" s="6" t="s">
        <v>24</v>
      </c>
      <c r="E15" s="6"/>
      <c r="F15" s="6"/>
      <c r="G15" s="6"/>
    </row>
    <row r="16" spans="1:7" ht="12.75">
      <c r="A16" s="14">
        <v>29</v>
      </c>
      <c r="B16" s="14">
        <v>8</v>
      </c>
      <c r="D16" s="14">
        <v>32</v>
      </c>
      <c r="E16" s="14">
        <v>33</v>
      </c>
      <c r="F16" s="14">
        <v>34</v>
      </c>
      <c r="G16" s="14">
        <v>35</v>
      </c>
    </row>
    <row r="17" spans="1:7" ht="12.75">
      <c r="A17" s="14">
        <v>30</v>
      </c>
      <c r="B17" s="14">
        <v>6.7</v>
      </c>
      <c r="D17" s="14">
        <v>4.2</v>
      </c>
      <c r="E17" s="14">
        <v>2.9</v>
      </c>
      <c r="F17" s="14">
        <v>1.4</v>
      </c>
      <c r="G17" s="14">
        <v>-0.2</v>
      </c>
    </row>
    <row r="18" spans="1:7" ht="12.75">
      <c r="A18" s="14">
        <v>31</v>
      </c>
      <c r="B18" s="14">
        <v>5.4</v>
      </c>
      <c r="D18" s="23" t="s">
        <v>51</v>
      </c>
      <c r="E18" s="23"/>
      <c r="F18" s="23"/>
      <c r="G18" s="23"/>
    </row>
    <row r="19" spans="1:7" ht="12.75">
      <c r="A19" s="19">
        <v>32</v>
      </c>
      <c r="B19" s="14">
        <v>4.2</v>
      </c>
      <c r="D19" s="7"/>
      <c r="E19" s="9">
        <v>33.3</v>
      </c>
      <c r="F19" s="22">
        <f>interpolatec(E19,$D$16:$G$16,$D$17:$G$17)</f>
        <v>2.4664500000000045</v>
      </c>
      <c r="G19" s="7"/>
    </row>
    <row r="20" spans="1:2" ht="12.75">
      <c r="A20" s="19">
        <v>33</v>
      </c>
      <c r="B20" s="14">
        <v>2.9</v>
      </c>
    </row>
    <row r="21" spans="1:2" ht="12.75">
      <c r="A21" s="19">
        <v>34</v>
      </c>
      <c r="B21" s="14">
        <v>1.4</v>
      </c>
    </row>
    <row r="22" spans="1:2" ht="12.75">
      <c r="A22" s="19">
        <v>35</v>
      </c>
      <c r="B22" s="14">
        <v>-0.2</v>
      </c>
    </row>
    <row r="23" spans="1:2" ht="12.75">
      <c r="A23" s="14">
        <v>36</v>
      </c>
      <c r="B23" s="14">
        <v>-1.5</v>
      </c>
    </row>
    <row r="24" spans="1:2" ht="12.75">
      <c r="A24" s="14">
        <v>37</v>
      </c>
      <c r="B24" s="14">
        <v>-3</v>
      </c>
    </row>
    <row r="25" spans="1:2" ht="12.75">
      <c r="A25" s="14">
        <v>38</v>
      </c>
      <c r="B25" s="14">
        <v>-4.5</v>
      </c>
    </row>
    <row r="26" spans="1:2" ht="12.75">
      <c r="A26" s="14">
        <v>39</v>
      </c>
      <c r="B26" s="14">
        <v>-6.4</v>
      </c>
    </row>
    <row r="27" spans="1:2" ht="12.75">
      <c r="A27" s="14">
        <v>40</v>
      </c>
      <c r="B27" s="14">
        <v>-8.1</v>
      </c>
    </row>
    <row r="28" spans="1:2" ht="12.75">
      <c r="A28" s="14">
        <v>41</v>
      </c>
      <c r="B28" s="14">
        <v>-9.8</v>
      </c>
    </row>
    <row r="29" spans="1:2" ht="12.75">
      <c r="A29" s="14">
        <v>42</v>
      </c>
      <c r="B29" s="14">
        <v>-11.7</v>
      </c>
    </row>
    <row r="30" spans="1:2" ht="12.75">
      <c r="A30" s="14">
        <v>43</v>
      </c>
      <c r="B30" s="14">
        <v>-13.5</v>
      </c>
    </row>
    <row r="31" spans="1:2" ht="12.75">
      <c r="A31" s="14">
        <v>44</v>
      </c>
      <c r="B31" s="14">
        <v>-15.5</v>
      </c>
    </row>
    <row r="32" spans="1:2" ht="12.75">
      <c r="A32" s="14">
        <v>45</v>
      </c>
      <c r="B32" s="14">
        <v>-17.5</v>
      </c>
    </row>
    <row r="33" spans="1:2" ht="12.75">
      <c r="A33" s="14">
        <v>46</v>
      </c>
      <c r="B33" s="14">
        <v>-19.8</v>
      </c>
    </row>
    <row r="34" spans="1:2" ht="12.75">
      <c r="A34" s="14">
        <v>47</v>
      </c>
      <c r="B34" s="14">
        <v>-21.6</v>
      </c>
    </row>
    <row r="35" spans="1:2" ht="12.75">
      <c r="A35" s="14">
        <v>48</v>
      </c>
      <c r="B35" s="14">
        <v>-23.9</v>
      </c>
    </row>
    <row r="36" spans="1:2" ht="12.75">
      <c r="A36" s="14">
        <v>49</v>
      </c>
      <c r="B36" s="14">
        <v>-26.7</v>
      </c>
    </row>
    <row r="37" spans="1:2" ht="12.75">
      <c r="A37" s="14">
        <v>50</v>
      </c>
      <c r="B37" s="14">
        <v>-28.9</v>
      </c>
    </row>
    <row r="38" spans="1:2" ht="12.75">
      <c r="A38" s="14">
        <v>51</v>
      </c>
      <c r="B38" s="14">
        <v>-31.2</v>
      </c>
    </row>
    <row r="39" spans="1:2" ht="12.75">
      <c r="A39" s="14">
        <v>52</v>
      </c>
      <c r="B39" s="14">
        <v>-33.6</v>
      </c>
    </row>
    <row r="40" spans="1:2" ht="12.75">
      <c r="A40" s="14">
        <v>53</v>
      </c>
      <c r="B40" s="14">
        <v>-36.2</v>
      </c>
    </row>
    <row r="41" spans="1:2" ht="12.75">
      <c r="A41" s="14">
        <v>54</v>
      </c>
      <c r="B41" s="14">
        <v>-38.8</v>
      </c>
    </row>
    <row r="42" spans="1:2" ht="12.75">
      <c r="A42" s="14">
        <v>55</v>
      </c>
      <c r="B42" s="14">
        <v>-42</v>
      </c>
    </row>
    <row r="43" spans="1:2" ht="12.75">
      <c r="A43" s="14">
        <v>56</v>
      </c>
      <c r="B43" s="14">
        <v>-44.7</v>
      </c>
    </row>
    <row r="44" spans="1:2" ht="12.75">
      <c r="A44" s="14">
        <v>57</v>
      </c>
      <c r="B44" s="14">
        <v>-47.5</v>
      </c>
    </row>
    <row r="45" spans="1:2" ht="12.75">
      <c r="A45" s="14">
        <v>58</v>
      </c>
      <c r="B45" s="14">
        <v>-50</v>
      </c>
    </row>
    <row r="46" spans="1:2" ht="12.75">
      <c r="A46" s="14">
        <v>59</v>
      </c>
      <c r="B46" s="14">
        <v>-52.7</v>
      </c>
    </row>
    <row r="47" spans="1:2" ht="12.75">
      <c r="A47" s="14">
        <v>60</v>
      </c>
      <c r="B47" s="14">
        <v>-54.9</v>
      </c>
    </row>
    <row r="48" ht="12.75">
      <c r="A48" s="11">
        <v>65</v>
      </c>
    </row>
    <row r="49" ht="12.75">
      <c r="A49" s="11">
        <v>70</v>
      </c>
    </row>
    <row r="50" ht="12.75">
      <c r="A50" s="11">
        <v>75</v>
      </c>
    </row>
    <row r="51" ht="12.75">
      <c r="A51" s="11">
        <v>80</v>
      </c>
    </row>
    <row r="52" ht="12.75">
      <c r="A52" s="11">
        <v>85</v>
      </c>
    </row>
    <row r="53" ht="12.75">
      <c r="A53" s="11">
        <v>90</v>
      </c>
    </row>
    <row r="54" ht="12.75">
      <c r="A54" s="11">
        <v>95</v>
      </c>
    </row>
  </sheetData>
  <sheetProtection/>
  <mergeCells count="1">
    <mergeCell ref="D18:G1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 Chemistry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Billo</dc:creator>
  <cp:keywords/>
  <dc:description/>
  <cp:lastModifiedBy>fitz</cp:lastModifiedBy>
  <cp:lastPrinted>2001-02-23T17:04:57Z</cp:lastPrinted>
  <dcterms:created xsi:type="dcterms:W3CDTF">2001-02-22T16:32:49Z</dcterms:created>
  <dcterms:modified xsi:type="dcterms:W3CDTF">2017-01-31T05:37:45Z</dcterms:modified>
  <cp:category/>
  <cp:version/>
  <cp:contentType/>
  <cp:contentStatus/>
</cp:coreProperties>
</file>