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su_numerical\numerical_solutions_DEs\"/>
    </mc:Choice>
  </mc:AlternateContent>
  <bookViews>
    <workbookView xWindow="0" yWindow="0" windowWidth="19180" windowHeight="6350"/>
  </bookViews>
  <sheets>
    <sheet name="dydx=f(x,y), 3rd order" sheetId="1" r:id="rId1"/>
  </sheets>
  <definedNames>
    <definedName name="DX" localSheetId="0">'dydx=f(x,y), 3rd order'!$C$2</definedName>
    <definedName name="k" localSheetId="0">'dydx=f(x,y), 3rd order'!#REF!</definedName>
  </definedNames>
  <calcPr calcId="171027" iterate="1" iterateDelta="1.0000000000000001E-1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15" i="1"/>
  <c r="L65" i="1"/>
  <c r="J65" i="1"/>
  <c r="G65" i="1"/>
  <c r="I65" i="1"/>
  <c r="F65" i="1"/>
  <c r="F64" i="1"/>
  <c r="L64" i="1"/>
  <c r="J64" i="1"/>
  <c r="I70" i="1"/>
  <c r="I69" i="1"/>
  <c r="I68" i="1"/>
  <c r="I67" i="1"/>
  <c r="I66" i="1"/>
  <c r="I64" i="1"/>
  <c r="G64" i="1"/>
  <c r="F70" i="1"/>
  <c r="F69" i="1"/>
  <c r="F68" i="1"/>
  <c r="F67" i="1"/>
  <c r="F66" i="1"/>
  <c r="E64" i="1"/>
  <c r="I58" i="1"/>
  <c r="I57" i="1"/>
  <c r="I56" i="1"/>
  <c r="I55" i="1"/>
  <c r="I54" i="1"/>
  <c r="I53" i="1"/>
  <c r="I52" i="1"/>
  <c r="E52" i="1"/>
  <c r="D5" i="1"/>
  <c r="H64" i="1" l="1"/>
  <c r="H52" i="1"/>
  <c r="G52" i="1"/>
  <c r="F52" i="1"/>
  <c r="F58" i="1"/>
  <c r="F57" i="1"/>
  <c r="F56" i="1"/>
  <c r="F55" i="1"/>
  <c r="F54" i="1"/>
  <c r="F53" i="1"/>
  <c r="K64" i="1" l="1"/>
  <c r="J52" i="1"/>
  <c r="K52" i="1" s="1"/>
  <c r="L52" i="1" s="1"/>
  <c r="D6" i="1" s="1"/>
  <c r="C15" i="1"/>
  <c r="B15" i="1"/>
  <c r="A16" i="1"/>
  <c r="A17" i="1" s="1"/>
  <c r="A18" i="1" s="1"/>
  <c r="A19" i="1" s="1"/>
  <c r="A20" i="1" s="1"/>
  <c r="A21" i="1" s="1"/>
  <c r="A22" i="1" s="1"/>
  <c r="C64" i="1"/>
  <c r="C65" i="1" s="1"/>
  <c r="C66" i="1" s="1"/>
  <c r="C67" i="1" s="1"/>
  <c r="C68" i="1" s="1"/>
  <c r="C69" i="1" s="1"/>
  <c r="C70" i="1" s="1"/>
  <c r="A64" i="1"/>
  <c r="A65" i="1" s="1"/>
  <c r="C52" i="1"/>
  <c r="C53" i="1" s="1"/>
  <c r="C54" i="1" s="1"/>
  <c r="C55" i="1" s="1"/>
  <c r="C56" i="1" s="1"/>
  <c r="C57" i="1" s="1"/>
  <c r="C58" i="1" s="1"/>
  <c r="A52" i="1"/>
  <c r="A53" i="1" s="1"/>
  <c r="F40" i="1"/>
  <c r="D15" i="1"/>
  <c r="C5" i="1"/>
  <c r="E40" i="1"/>
  <c r="E28" i="1"/>
  <c r="F28" i="1" s="1"/>
  <c r="B6" i="1" s="1"/>
  <c r="F5" i="1"/>
  <c r="A40" i="1"/>
  <c r="A41" i="1" s="1"/>
  <c r="A42" i="1" s="1"/>
  <c r="A43" i="1" s="1"/>
  <c r="A44" i="1" s="1"/>
  <c r="A45" i="1" s="1"/>
  <c r="A46" i="1" s="1"/>
  <c r="A28" i="1"/>
  <c r="A29" i="1" s="1"/>
  <c r="A30" i="1" s="1"/>
  <c r="A31" i="1" s="1"/>
  <c r="A32" i="1" s="1"/>
  <c r="A33" i="1" s="1"/>
  <c r="A34" i="1" s="1"/>
  <c r="B5" i="1"/>
  <c r="C28" i="1"/>
  <c r="C29" i="1" s="1"/>
  <c r="C30" i="1" s="1"/>
  <c r="C31" i="1" s="1"/>
  <c r="C32" i="1" s="1"/>
  <c r="C33" i="1" s="1"/>
  <c r="C34" i="1" s="1"/>
  <c r="C40" i="1"/>
  <c r="C41" i="1" s="1"/>
  <c r="C42" i="1" s="1"/>
  <c r="C43" i="1" s="1"/>
  <c r="C44" i="1" s="1"/>
  <c r="C45" i="1" s="1"/>
  <c r="C46" i="1" s="1"/>
  <c r="A6" i="1"/>
  <c r="F6" i="1" s="1"/>
  <c r="B16" i="1" s="1"/>
  <c r="E65" i="1" l="1"/>
  <c r="F43" i="1"/>
  <c r="F44" i="1"/>
  <c r="F41" i="1"/>
  <c r="F45" i="1"/>
  <c r="F42" i="1"/>
  <c r="F46" i="1"/>
  <c r="G40" i="1"/>
  <c r="H40" i="1" s="1"/>
  <c r="I40" i="1" s="1"/>
  <c r="A66" i="1"/>
  <c r="A54" i="1"/>
  <c r="E29" i="1"/>
  <c r="F29" i="1" s="1"/>
  <c r="E30" i="1" s="1"/>
  <c r="A7" i="1"/>
  <c r="H65" i="1" l="1"/>
  <c r="E53" i="1"/>
  <c r="G53" i="1" s="1"/>
  <c r="C6" i="1"/>
  <c r="C16" i="1" s="1"/>
  <c r="E41" i="1"/>
  <c r="G41" i="1" s="1"/>
  <c r="H41" i="1" s="1"/>
  <c r="I41" i="1" s="1"/>
  <c r="C7" i="1" s="1"/>
  <c r="E16" i="1"/>
  <c r="D16" i="1"/>
  <c r="A67" i="1"/>
  <c r="A55" i="1"/>
  <c r="A8" i="1"/>
  <c r="F8" i="1" s="1"/>
  <c r="F7" i="1"/>
  <c r="B7" i="1"/>
  <c r="F30" i="1"/>
  <c r="E31" i="1" s="1"/>
  <c r="K65" i="1" l="1"/>
  <c r="H53" i="1"/>
  <c r="J53" i="1" s="1"/>
  <c r="K53" i="1" s="1"/>
  <c r="B17" i="1"/>
  <c r="C17" i="1"/>
  <c r="E42" i="1"/>
  <c r="G42" i="1" s="1"/>
  <c r="H42" i="1" s="1"/>
  <c r="I42" i="1" s="1"/>
  <c r="C8" i="1" s="1"/>
  <c r="C18" i="1" s="1"/>
  <c r="A68" i="1"/>
  <c r="A56" i="1"/>
  <c r="A9" i="1"/>
  <c r="B8" i="1"/>
  <c r="B18" i="1" s="1"/>
  <c r="F31" i="1"/>
  <c r="E32" i="1" s="1"/>
  <c r="E66" i="1" l="1"/>
  <c r="G66" i="1" s="1"/>
  <c r="L53" i="1"/>
  <c r="D7" i="1" s="1"/>
  <c r="D17" i="1" s="1"/>
  <c r="E43" i="1"/>
  <c r="G43" i="1" s="1"/>
  <c r="H43" i="1" s="1"/>
  <c r="I43" i="1" s="1"/>
  <c r="C9" i="1" s="1"/>
  <c r="C19" i="1" s="1"/>
  <c r="E17" i="1"/>
  <c r="A69" i="1"/>
  <c r="A57" i="1"/>
  <c r="A10" i="1"/>
  <c r="F9" i="1"/>
  <c r="B9" i="1"/>
  <c r="B19" i="1" s="1"/>
  <c r="F32" i="1"/>
  <c r="E33" i="1" s="1"/>
  <c r="H66" i="1" l="1"/>
  <c r="E54" i="1"/>
  <c r="E44" i="1"/>
  <c r="G44" i="1" s="1"/>
  <c r="H44" i="1" s="1"/>
  <c r="I44" i="1" s="1"/>
  <c r="C10" i="1" s="1"/>
  <c r="A70" i="1"/>
  <c r="A58" i="1"/>
  <c r="F10" i="1"/>
  <c r="A11" i="1"/>
  <c r="B10" i="1"/>
  <c r="F33" i="1"/>
  <c r="E34" i="1" s="1"/>
  <c r="J66" i="1" l="1"/>
  <c r="K66" i="1" s="1"/>
  <c r="L66" i="1" s="1"/>
  <c r="G54" i="1"/>
  <c r="H54" i="1" s="1"/>
  <c r="B20" i="1"/>
  <c r="C20" i="1"/>
  <c r="E45" i="1"/>
  <c r="G45" i="1" s="1"/>
  <c r="H45" i="1" s="1"/>
  <c r="I45" i="1" s="1"/>
  <c r="C11" i="1" s="1"/>
  <c r="C21" i="1" s="1"/>
  <c r="E18" i="1"/>
  <c r="F11" i="1"/>
  <c r="A12" i="1"/>
  <c r="F12" i="1" s="1"/>
  <c r="B11" i="1"/>
  <c r="B21" i="1" s="1"/>
  <c r="F34" i="1"/>
  <c r="B12" i="1" s="1"/>
  <c r="E67" i="1" l="1"/>
  <c r="G67" i="1" s="1"/>
  <c r="H67" i="1" s="1"/>
  <c r="J67" i="1" s="1"/>
  <c r="J54" i="1"/>
  <c r="K54" i="1" s="1"/>
  <c r="L54" i="1" s="1"/>
  <c r="D8" i="1" s="1"/>
  <c r="D18" i="1" s="1"/>
  <c r="B22" i="1"/>
  <c r="E46" i="1"/>
  <c r="G46" i="1" s="1"/>
  <c r="H46" i="1" s="1"/>
  <c r="I46" i="1" s="1"/>
  <c r="C12" i="1" s="1"/>
  <c r="C22" i="1" s="1"/>
  <c r="K67" i="1" l="1"/>
  <c r="L67" i="1" s="1"/>
  <c r="E55" i="1"/>
  <c r="G55" i="1" s="1"/>
  <c r="H55" i="1" s="1"/>
  <c r="J55" i="1" s="1"/>
  <c r="K55" i="1" s="1"/>
  <c r="L55" i="1" s="1"/>
  <c r="D9" i="1" s="1"/>
  <c r="E19" i="1"/>
  <c r="E68" i="1" l="1"/>
  <c r="E56" i="1"/>
  <c r="D19" i="1"/>
  <c r="G68" i="1" l="1"/>
  <c r="H68" i="1" s="1"/>
  <c r="G56" i="1"/>
  <c r="H56" i="1" s="1"/>
  <c r="J56" i="1" s="1"/>
  <c r="K56" i="1" s="1"/>
  <c r="L56" i="1" s="1"/>
  <c r="D10" i="1" s="1"/>
  <c r="E20" i="1"/>
  <c r="J68" i="1" l="1"/>
  <c r="K68" i="1" s="1"/>
  <c r="L68" i="1" s="1"/>
  <c r="E57" i="1"/>
  <c r="D20" i="1"/>
  <c r="E69" i="1" l="1"/>
  <c r="G69" i="1" s="1"/>
  <c r="H69" i="1" s="1"/>
  <c r="G57" i="1"/>
  <c r="H57" i="1" s="1"/>
  <c r="J57" i="1" s="1"/>
  <c r="E21" i="1"/>
  <c r="J69" i="1" l="1"/>
  <c r="K69" i="1" s="1"/>
  <c r="L69" i="1" s="1"/>
  <c r="K57" i="1"/>
  <c r="L57" i="1" s="1"/>
  <c r="D11" i="1" s="1"/>
  <c r="D21" i="1" s="1"/>
  <c r="E22" i="1"/>
  <c r="E70" i="1" l="1"/>
  <c r="G70" i="1" s="1"/>
  <c r="E58" i="1"/>
  <c r="G58" i="1" s="1"/>
  <c r="H58" i="1" s="1"/>
  <c r="J58" i="1" s="1"/>
  <c r="K58" i="1" s="1"/>
  <c r="H70" i="1" l="1"/>
  <c r="L58" i="1"/>
  <c r="D12" i="1" s="1"/>
  <c r="D22" i="1" s="1"/>
  <c r="J70" i="1" l="1"/>
  <c r="K70" i="1" s="1"/>
  <c r="L70" i="1" s="1"/>
</calcChain>
</file>

<file path=xl/sharedStrings.xml><?xml version="1.0" encoding="utf-8"?>
<sst xmlns="http://schemas.openxmlformats.org/spreadsheetml/2006/main" count="99" uniqueCount="41">
  <si>
    <t>k1</t>
  </si>
  <si>
    <t>k2</t>
  </si>
  <si>
    <t>(y) Exact solution</t>
  </si>
  <si>
    <t>y(n+1)=y(n)+k1*h</t>
  </si>
  <si>
    <t>Note: h is the same as dx</t>
  </si>
  <si>
    <t>n=</t>
  </si>
  <si>
    <t>y</t>
  </si>
  <si>
    <t>h=</t>
  </si>
  <si>
    <t>x</t>
  </si>
  <si>
    <t xml:space="preserve">Euler's </t>
  </si>
  <si>
    <t>y(n+1)=y(n)+f(y(n))*h</t>
  </si>
  <si>
    <t>y(n+1)=y(n)+0.5*k1*h</t>
  </si>
  <si>
    <t>f(x(n),y(n))</t>
  </si>
  <si>
    <t>x(n+1)=x(n)+0.5*h</t>
  </si>
  <si>
    <t xml:space="preserve">Example of dy/dx=2+(y-x-1)^2 . Initial conditions are y=2 at x=1. Exact solution is y=1+x+tan(x-1)  </t>
  </si>
  <si>
    <t>x(n+1)=x(n)+h</t>
  </si>
  <si>
    <t>Improved Euler's (Midpoint method)</t>
  </si>
  <si>
    <t>(y) Euler's method</t>
  </si>
  <si>
    <t>(y) Improved Euler's method</t>
  </si>
  <si>
    <t>Error Euler's method</t>
  </si>
  <si>
    <t>Error Improved Euler's method</t>
  </si>
  <si>
    <t>Heun's method third order</t>
  </si>
  <si>
    <t>(y) Traditional RK3 method</t>
  </si>
  <si>
    <t>(y) Heun's method third order</t>
  </si>
  <si>
    <t>Error Heun's method third-order</t>
  </si>
  <si>
    <t>Error Traditional RK3 method</t>
  </si>
  <si>
    <t>y(n+1)=y(n)+(h/6)*(k1+4*k2+k3)</t>
  </si>
  <si>
    <t>adjusted_x_two</t>
  </si>
  <si>
    <t>k3</t>
  </si>
  <si>
    <t>x(n+1)=x(n)+(1/3)*h</t>
  </si>
  <si>
    <t>y(n+1)=y(n)+(1/3)*k1*h</t>
  </si>
  <si>
    <t>x(n+1)=x(n)+(2/3)*h</t>
  </si>
  <si>
    <t>y(n+1)=y(n)+(2/3)*k2*h</t>
  </si>
  <si>
    <t>y(n+1)=y(n)-k1*h+2*k2*h</t>
  </si>
  <si>
    <t>y(n+1)=y(n)+(h/4)*(k1+3*k3)</t>
  </si>
  <si>
    <t>Traditional Runge-Kutta Third Order</t>
  </si>
  <si>
    <t>adjusted_y_two</t>
  </si>
  <si>
    <t>f( adjustedx_two,adjustedy_two )</t>
  </si>
  <si>
    <t>adjusted_y_three</t>
  </si>
  <si>
    <t>adjusted_x_three</t>
  </si>
  <si>
    <t>f( adjustedx_three,adjustedy_three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</si>
</sst>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00"/>
    <numFmt numFmtId="166" formatCode="0.0000000"/>
    <numFmt numFmtId="167" formatCode="0.000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sz val="10"/>
      <name val="Geneva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6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31" zoomScale="80" zoomScaleNormal="80" workbookViewId="0">
      <selection activeCell="I45" sqref="I45"/>
    </sheetView>
  </sheetViews>
  <sheetFormatPr defaultRowHeight="14.5"/>
  <cols>
    <col min="2" max="2" width="11" customWidth="1"/>
    <col min="3" max="3" width="12.453125" customWidth="1"/>
    <col min="4" max="4" width="11.1796875" customWidth="1"/>
    <col min="5" max="5" width="15" customWidth="1"/>
    <col min="6" max="6" width="19.36328125" customWidth="1"/>
    <col min="7" max="7" width="20.7265625" customWidth="1"/>
    <col min="8" max="8" width="30.7265625" customWidth="1"/>
    <col min="9" max="9" width="29.1796875" customWidth="1"/>
    <col min="10" max="10" width="23.453125" customWidth="1"/>
    <col min="11" max="11" width="35.6328125" customWidth="1"/>
    <col min="12" max="12" width="31.90625" customWidth="1"/>
  </cols>
  <sheetData>
    <row r="1" spans="1:8">
      <c r="A1" s="1" t="s">
        <v>14</v>
      </c>
      <c r="B1" s="1"/>
      <c r="C1" s="2"/>
      <c r="D1" s="2"/>
      <c r="E1" s="2"/>
    </row>
    <row r="2" spans="1:8">
      <c r="A2" s="9"/>
      <c r="B2" s="3" t="s">
        <v>7</v>
      </c>
      <c r="C2" s="4">
        <v>0.15</v>
      </c>
      <c r="D2" s="4"/>
      <c r="E2" t="s">
        <v>4</v>
      </c>
    </row>
    <row r="4" spans="1:8" ht="43.5">
      <c r="A4" s="10" t="s">
        <v>8</v>
      </c>
      <c r="B4" s="11" t="s">
        <v>17</v>
      </c>
      <c r="C4" s="11" t="s">
        <v>18</v>
      </c>
      <c r="D4" s="16" t="s">
        <v>22</v>
      </c>
      <c r="E4" s="16" t="s">
        <v>23</v>
      </c>
      <c r="F4" s="16" t="s">
        <v>2</v>
      </c>
      <c r="G4" s="5"/>
    </row>
    <row r="5" spans="1:8">
      <c r="A5" s="12">
        <v>1</v>
      </c>
      <c r="B5" s="20">
        <f>F27</f>
        <v>2</v>
      </c>
      <c r="C5" s="20">
        <f>I39</f>
        <v>2</v>
      </c>
      <c r="D5" s="20">
        <f>L51</f>
        <v>2</v>
      </c>
      <c r="E5" s="20">
        <f>L63</f>
        <v>2</v>
      </c>
      <c r="F5" s="20">
        <f>1+A5+TAN(A5-1)</f>
        <v>2</v>
      </c>
      <c r="G5" s="8"/>
      <c r="H5" s="8"/>
    </row>
    <row r="6" spans="1:8">
      <c r="A6" s="12">
        <f>A5+$C$2</f>
        <v>1.1499999999999999</v>
      </c>
      <c r="B6" s="20">
        <f t="shared" ref="B6:B12" si="0">F28</f>
        <v>2.2999999999999998</v>
      </c>
      <c r="C6" s="20">
        <f t="shared" ref="C6:C12" si="1">I40</f>
        <v>2.3008437499999999</v>
      </c>
      <c r="D6" s="20">
        <f t="shared" ref="D6:D12" si="2">L52</f>
        <v>2.3011377274414064</v>
      </c>
      <c r="E6" s="20">
        <f t="shared" ref="E6:E12" si="3">L64</f>
        <v>2.3011306320312501</v>
      </c>
      <c r="F6" s="20">
        <f t="shared" ref="F6:F12" si="4">1+A6+TAN(A6-1)</f>
        <v>2.3011352180582949</v>
      </c>
      <c r="G6" s="8"/>
      <c r="H6" s="8"/>
    </row>
    <row r="7" spans="1:8">
      <c r="A7" s="12">
        <f t="shared" ref="A7:A12" si="5">A6+$C$2</f>
        <v>1.2999999999999998</v>
      </c>
      <c r="B7" s="20">
        <f t="shared" si="0"/>
        <v>2.6033749999999998</v>
      </c>
      <c r="C7" s="20">
        <f t="shared" si="1"/>
        <v>2.6086106200195327</v>
      </c>
      <c r="D7" s="20">
        <f t="shared" si="2"/>
        <v>2.6093541023583247</v>
      </c>
      <c r="E7" s="20">
        <f t="shared" si="3"/>
        <v>2.6093152080170903</v>
      </c>
      <c r="F7" s="20">
        <f t="shared" si="4"/>
        <v>2.6093362496096226</v>
      </c>
      <c r="G7" s="8"/>
      <c r="H7" s="8"/>
    </row>
    <row r="8" spans="1:8">
      <c r="A8" s="12">
        <f t="shared" si="5"/>
        <v>1.4499999999999997</v>
      </c>
      <c r="B8" s="20">
        <f t="shared" si="0"/>
        <v>2.9171804585937497</v>
      </c>
      <c r="C8" s="20">
        <f t="shared" si="1"/>
        <v>2.9315138832792895</v>
      </c>
      <c r="D8" s="20">
        <f t="shared" si="2"/>
        <v>2.9331030361750758</v>
      </c>
      <c r="E8" s="20">
        <f t="shared" si="3"/>
        <v>2.9329918539571134</v>
      </c>
      <c r="F8" s="20">
        <f t="shared" si="4"/>
        <v>2.9330550656165779</v>
      </c>
      <c r="G8" s="8"/>
      <c r="H8" s="8"/>
    </row>
    <row r="9" spans="1:8">
      <c r="A9" s="12">
        <f t="shared" si="5"/>
        <v>1.5999999999999996</v>
      </c>
      <c r="B9" s="20">
        <f t="shared" si="0"/>
        <v>3.2499190957275297</v>
      </c>
      <c r="C9" s="20">
        <f t="shared" si="1"/>
        <v>3.2809185907193368</v>
      </c>
      <c r="D9" s="20">
        <f t="shared" si="2"/>
        <v>3.2842324836953316</v>
      </c>
      <c r="E9" s="20">
        <f t="shared" si="3"/>
        <v>3.2839665945368188</v>
      </c>
      <c r="F9" s="20">
        <f t="shared" si="4"/>
        <v>3.2841368083416915</v>
      </c>
      <c r="G9" s="8"/>
      <c r="H9" s="8"/>
    </row>
    <row r="10" spans="1:8">
      <c r="A10" s="12">
        <f t="shared" si="5"/>
        <v>1.7499999999999996</v>
      </c>
      <c r="B10" s="20">
        <f t="shared" si="0"/>
        <v>3.6132783203762231</v>
      </c>
      <c r="C10" s="20">
        <f t="shared" si="1"/>
        <v>3.6746977496329043</v>
      </c>
      <c r="D10" s="20">
        <f t="shared" si="2"/>
        <v>3.6817549288338167</v>
      </c>
      <c r="E10" s="20">
        <f t="shared" si="3"/>
        <v>3.6811402119850576</v>
      </c>
      <c r="F10" s="20">
        <f t="shared" si="4"/>
        <v>3.6815964599440711</v>
      </c>
      <c r="G10" s="8"/>
      <c r="H10" s="8"/>
    </row>
    <row r="11" spans="1:8">
      <c r="A11" s="12">
        <f t="shared" si="5"/>
        <v>1.8999999999999995</v>
      </c>
      <c r="B11" s="20">
        <f t="shared" si="0"/>
        <v>4.0250657391409623</v>
      </c>
      <c r="C11" s="20">
        <f t="shared" si="1"/>
        <v>4.1444571540896558</v>
      </c>
      <c r="D11" s="20">
        <f t="shared" si="2"/>
        <v>4.1603524462327224</v>
      </c>
      <c r="E11" s="20">
        <f t="shared" si="3"/>
        <v>4.1588595074246104</v>
      </c>
      <c r="F11" s="20">
        <f t="shared" si="4"/>
        <v>4.1601582175503378</v>
      </c>
      <c r="G11" s="8"/>
      <c r="H11" s="8"/>
    </row>
    <row r="12" spans="1:8">
      <c r="A12" s="12">
        <f t="shared" si="5"/>
        <v>2.0499999999999994</v>
      </c>
      <c r="B12" s="20">
        <f t="shared" si="0"/>
        <v>4.5149316767492822</v>
      </c>
      <c r="C12" s="20">
        <f t="shared" si="1"/>
        <v>4.7536025634456198</v>
      </c>
      <c r="D12" s="20">
        <f t="shared" si="2"/>
        <v>4.7932263006251414</v>
      </c>
      <c r="E12" s="20">
        <f t="shared" si="3"/>
        <v>4.7891055536748004</v>
      </c>
      <c r="F12" s="20">
        <f t="shared" si="4"/>
        <v>4.7933153099831669</v>
      </c>
      <c r="G12" s="8"/>
      <c r="H12" s="8"/>
    </row>
    <row r="13" spans="1:8">
      <c r="A13" s="6"/>
      <c r="B13" s="7"/>
      <c r="C13" s="7"/>
      <c r="E13" s="8"/>
      <c r="F13" s="7"/>
      <c r="G13" s="8"/>
      <c r="H13" s="8"/>
    </row>
    <row r="14" spans="1:8" ht="52.5">
      <c r="A14" s="14" t="s">
        <v>8</v>
      </c>
      <c r="B14" s="15" t="s">
        <v>19</v>
      </c>
      <c r="C14" s="15" t="s">
        <v>20</v>
      </c>
      <c r="D14" s="17" t="s">
        <v>25</v>
      </c>
      <c r="E14" s="17" t="s">
        <v>24</v>
      </c>
      <c r="F14" s="7"/>
      <c r="G14" s="8"/>
      <c r="H14" s="8"/>
    </row>
    <row r="15" spans="1:8">
      <c r="A15" s="18">
        <v>1</v>
      </c>
      <c r="B15" s="21">
        <f>B5-$F5</f>
        <v>0</v>
      </c>
      <c r="C15" s="21">
        <f t="shared" ref="C15:D15" si="6">C5-$F5</f>
        <v>0</v>
      </c>
      <c r="D15" s="21">
        <f t="shared" si="6"/>
        <v>0</v>
      </c>
      <c r="E15" s="21">
        <f>E5-$F5</f>
        <v>0</v>
      </c>
      <c r="F15" s="7"/>
      <c r="G15" s="8"/>
      <c r="H15" s="8"/>
    </row>
    <row r="16" spans="1:8">
      <c r="A16" s="18">
        <f>A15+$C$2</f>
        <v>1.1499999999999999</v>
      </c>
      <c r="B16" s="21">
        <f t="shared" ref="B16:E16" si="7">B6-$F6</f>
        <v>-1.1352180582950844E-3</v>
      </c>
      <c r="C16" s="21">
        <f t="shared" si="7"/>
        <v>-2.914680582950524E-4</v>
      </c>
      <c r="D16" s="21">
        <f t="shared" si="7"/>
        <v>2.5093831115263754E-6</v>
      </c>
      <c r="E16" s="21">
        <f t="shared" si="7"/>
        <v>-4.5860270447839468E-6</v>
      </c>
      <c r="F16" s="7"/>
      <c r="G16" s="8"/>
      <c r="H16" s="8"/>
    </row>
    <row r="17" spans="1:8">
      <c r="A17" s="18">
        <f t="shared" ref="A17:A22" si="8">A16+$C$2</f>
        <v>1.2999999999999998</v>
      </c>
      <c r="B17" s="21">
        <f t="shared" ref="B17:E17" si="9">B7-$F7</f>
        <v>-5.961249609622854E-3</v>
      </c>
      <c r="C17" s="21">
        <f t="shared" si="9"/>
        <v>-7.2562959008992678E-4</v>
      </c>
      <c r="D17" s="21">
        <f t="shared" si="9"/>
        <v>1.7852748702029686E-5</v>
      </c>
      <c r="E17" s="21">
        <f t="shared" si="9"/>
        <v>-2.1041592532355935E-5</v>
      </c>
      <c r="F17" s="7"/>
      <c r="G17" s="8"/>
      <c r="H17" s="8"/>
    </row>
    <row r="18" spans="1:8">
      <c r="A18" s="18">
        <f t="shared" si="8"/>
        <v>1.4499999999999997</v>
      </c>
      <c r="B18" s="21">
        <f t="shared" ref="B18:E18" si="10">B8-$F8</f>
        <v>-1.5874607022828169E-2</v>
      </c>
      <c r="C18" s="21">
        <f t="shared" si="10"/>
        <v>-1.5411823372883937E-3</v>
      </c>
      <c r="D18" s="21">
        <f t="shared" si="10"/>
        <v>4.7970558497922866E-5</v>
      </c>
      <c r="E18" s="21">
        <f t="shared" si="10"/>
        <v>-6.3211659464545988E-5</v>
      </c>
      <c r="F18" s="7"/>
      <c r="G18" s="8"/>
      <c r="H18" s="8"/>
    </row>
    <row r="19" spans="1:8">
      <c r="A19" s="18">
        <f t="shared" si="8"/>
        <v>1.5999999999999996</v>
      </c>
      <c r="B19" s="21">
        <f t="shared" ref="B19:E19" si="11">B9-$F9</f>
        <v>-3.4217712614161844E-2</v>
      </c>
      <c r="C19" s="21">
        <f t="shared" si="11"/>
        <v>-3.2182176223547465E-3</v>
      </c>
      <c r="D19" s="21">
        <f t="shared" si="11"/>
        <v>9.5675353640078953E-5</v>
      </c>
      <c r="E19" s="21">
        <f t="shared" si="11"/>
        <v>-1.7021380487269866E-4</v>
      </c>
      <c r="F19" s="7"/>
      <c r="G19" s="8"/>
      <c r="H19" s="8"/>
    </row>
    <row r="20" spans="1:8">
      <c r="A20" s="18">
        <f t="shared" si="8"/>
        <v>1.7499999999999996</v>
      </c>
      <c r="B20" s="21">
        <f t="shared" ref="B20:E20" si="12">B10-$F10</f>
        <v>-6.8318139567848046E-2</v>
      </c>
      <c r="C20" s="21">
        <f t="shared" si="12"/>
        <v>-6.8987103111668446E-3</v>
      </c>
      <c r="D20" s="21">
        <f t="shared" si="12"/>
        <v>1.5846888974557771E-4</v>
      </c>
      <c r="E20" s="21">
        <f t="shared" si="12"/>
        <v>-4.5624795901355597E-4</v>
      </c>
      <c r="F20" s="7"/>
      <c r="G20" s="8"/>
      <c r="H20" s="8"/>
    </row>
    <row r="21" spans="1:8">
      <c r="A21" s="18">
        <f t="shared" si="8"/>
        <v>1.8999999999999995</v>
      </c>
      <c r="B21" s="21">
        <f t="shared" ref="B21:E21" si="13">B11-$F11</f>
        <v>-0.13509247840937544</v>
      </c>
      <c r="C21" s="21">
        <f t="shared" si="13"/>
        <v>-1.5701063460682008E-2</v>
      </c>
      <c r="D21" s="21">
        <f t="shared" si="13"/>
        <v>1.9422868238461177E-4</v>
      </c>
      <c r="E21" s="21">
        <f t="shared" si="13"/>
        <v>-1.2987101257273537E-3</v>
      </c>
      <c r="F21" s="7"/>
      <c r="G21" s="8"/>
      <c r="H21" s="8"/>
    </row>
    <row r="22" spans="1:8">
      <c r="A22" s="18">
        <f t="shared" si="8"/>
        <v>2.0499999999999994</v>
      </c>
      <c r="B22" s="21">
        <f t="shared" ref="B22:E22" si="14">B12-$F12</f>
        <v>-0.27838363323388471</v>
      </c>
      <c r="C22" s="21">
        <f t="shared" si="14"/>
        <v>-3.9712746537547083E-2</v>
      </c>
      <c r="D22" s="21">
        <f t="shared" si="14"/>
        <v>-8.9009358025471386E-5</v>
      </c>
      <c r="E22" s="21">
        <f t="shared" si="14"/>
        <v>-4.2097563083665079E-3</v>
      </c>
      <c r="F22" s="7"/>
      <c r="G22" s="8"/>
      <c r="H22" s="8"/>
    </row>
    <row r="23" spans="1:8">
      <c r="A23" s="6"/>
      <c r="B23" s="7"/>
      <c r="C23" s="7"/>
      <c r="E23" s="8"/>
      <c r="F23" s="7"/>
      <c r="G23" s="8"/>
      <c r="H23" s="8"/>
    </row>
    <row r="24" spans="1:8">
      <c r="E24" t="s">
        <v>9</v>
      </c>
      <c r="G24" s="8"/>
      <c r="H24" s="8"/>
    </row>
    <row r="25" spans="1:8">
      <c r="E25" s="5"/>
      <c r="F25" s="5" t="s">
        <v>6</v>
      </c>
      <c r="G25" s="8"/>
      <c r="H25" s="8"/>
    </row>
    <row r="26" spans="1:8">
      <c r="A26" s="5" t="s">
        <v>8</v>
      </c>
      <c r="E26" s="5" t="s">
        <v>12</v>
      </c>
      <c r="F26" s="5" t="s">
        <v>10</v>
      </c>
      <c r="G26" s="8"/>
      <c r="H26" s="8"/>
    </row>
    <row r="27" spans="1:8">
      <c r="A27" s="19">
        <v>1</v>
      </c>
      <c r="B27" t="s">
        <v>5</v>
      </c>
      <c r="C27">
        <v>0</v>
      </c>
      <c r="E27" s="8"/>
      <c r="F27" s="7">
        <v>2</v>
      </c>
      <c r="G27" s="8"/>
      <c r="H27" s="8"/>
    </row>
    <row r="28" spans="1:8">
      <c r="A28" s="19">
        <f>A27+$C$2</f>
        <v>1.1499999999999999</v>
      </c>
      <c r="B28" t="s">
        <v>5</v>
      </c>
      <c r="C28">
        <f>C27+1</f>
        <v>1</v>
      </c>
      <c r="E28" s="13">
        <f>2+(F27-A27-1)^2</f>
        <v>2</v>
      </c>
      <c r="F28" s="7">
        <f>F27+$C$2*E28</f>
        <v>2.2999999999999998</v>
      </c>
      <c r="G28" s="8"/>
      <c r="H28" s="8"/>
    </row>
    <row r="29" spans="1:8">
      <c r="A29" s="19">
        <f t="shared" ref="A29:A34" si="15">A28+$C$2</f>
        <v>1.2999999999999998</v>
      </c>
      <c r="B29" t="s">
        <v>5</v>
      </c>
      <c r="C29">
        <f t="shared" ref="C29:C34" si="16">C28+1</f>
        <v>2</v>
      </c>
      <c r="E29" s="13">
        <f t="shared" ref="E29:E34" si="17">2+(F28-A28-1)^2</f>
        <v>2.0225</v>
      </c>
      <c r="F29" s="7">
        <f t="shared" ref="F29:F34" si="18">F28+$C$2*E29</f>
        <v>2.6033749999999998</v>
      </c>
      <c r="G29" s="8"/>
      <c r="H29" s="8"/>
    </row>
    <row r="30" spans="1:8">
      <c r="A30" s="19">
        <f t="shared" si="15"/>
        <v>1.4499999999999997</v>
      </c>
      <c r="B30" t="s">
        <v>5</v>
      </c>
      <c r="C30">
        <f t="shared" si="16"/>
        <v>3</v>
      </c>
      <c r="E30" s="13">
        <f t="shared" si="17"/>
        <v>2.0920363906250001</v>
      </c>
      <c r="F30" s="7">
        <f t="shared" si="18"/>
        <v>2.9171804585937497</v>
      </c>
      <c r="G30" s="8"/>
      <c r="H30" s="8"/>
    </row>
    <row r="31" spans="1:8">
      <c r="A31" s="19">
        <f t="shared" si="15"/>
        <v>1.5999999999999996</v>
      </c>
      <c r="B31" t="s">
        <v>5</v>
      </c>
      <c r="C31">
        <f t="shared" si="16"/>
        <v>4</v>
      </c>
      <c r="E31" s="13">
        <f t="shared" si="17"/>
        <v>2.2182575808918665</v>
      </c>
      <c r="F31" s="7">
        <f t="shared" si="18"/>
        <v>3.2499190957275297</v>
      </c>
      <c r="G31" s="8"/>
      <c r="H31" s="8"/>
    </row>
    <row r="32" spans="1:8">
      <c r="A32" s="19">
        <f t="shared" si="15"/>
        <v>1.7499999999999996</v>
      </c>
      <c r="B32" t="s">
        <v>5</v>
      </c>
      <c r="C32">
        <f t="shared" si="16"/>
        <v>5</v>
      </c>
      <c r="E32" s="13">
        <f t="shared" si="17"/>
        <v>2.4223948309912902</v>
      </c>
      <c r="F32" s="7">
        <f t="shared" si="18"/>
        <v>3.6132783203762231</v>
      </c>
      <c r="G32" s="8"/>
      <c r="H32" s="8"/>
    </row>
    <row r="33" spans="1:9">
      <c r="A33" s="19">
        <f t="shared" si="15"/>
        <v>1.8999999999999995</v>
      </c>
      <c r="B33" t="s">
        <v>5</v>
      </c>
      <c r="C33">
        <f t="shared" si="16"/>
        <v>6</v>
      </c>
      <c r="E33" s="13">
        <f t="shared" si="17"/>
        <v>2.7452494584315934</v>
      </c>
      <c r="F33" s="7">
        <f t="shared" si="18"/>
        <v>4.0250657391409623</v>
      </c>
      <c r="G33" s="8"/>
      <c r="H33" s="8"/>
    </row>
    <row r="34" spans="1:9">
      <c r="A34" s="19">
        <f t="shared" si="15"/>
        <v>2.0499999999999994</v>
      </c>
      <c r="B34" t="s">
        <v>5</v>
      </c>
      <c r="C34">
        <f t="shared" si="16"/>
        <v>7</v>
      </c>
      <c r="E34" s="13">
        <f t="shared" si="17"/>
        <v>3.265772917388801</v>
      </c>
      <c r="F34" s="7">
        <f t="shared" si="18"/>
        <v>4.5149316767492822</v>
      </c>
      <c r="G34" s="8"/>
      <c r="H34" s="8"/>
    </row>
    <row r="36" spans="1:9">
      <c r="E36" t="s">
        <v>16</v>
      </c>
    </row>
    <row r="37" spans="1:9">
      <c r="E37" s="5" t="s">
        <v>0</v>
      </c>
      <c r="F37" s="5" t="s">
        <v>27</v>
      </c>
      <c r="G37" s="5" t="s">
        <v>36</v>
      </c>
      <c r="H37" s="5" t="s">
        <v>1</v>
      </c>
      <c r="I37" s="4" t="s">
        <v>6</v>
      </c>
    </row>
    <row r="38" spans="1:9">
      <c r="A38" s="5" t="s">
        <v>8</v>
      </c>
      <c r="E38" s="5" t="s">
        <v>12</v>
      </c>
      <c r="F38" s="5" t="s">
        <v>13</v>
      </c>
      <c r="G38" s="5" t="s">
        <v>11</v>
      </c>
      <c r="H38" s="5" t="s">
        <v>37</v>
      </c>
      <c r="I38" s="5" t="s">
        <v>3</v>
      </c>
    </row>
    <row r="39" spans="1:9">
      <c r="A39" s="19">
        <v>1</v>
      </c>
      <c r="B39" t="s">
        <v>5</v>
      </c>
      <c r="C39">
        <v>0</v>
      </c>
      <c r="E39" s="7"/>
      <c r="F39" s="7"/>
      <c r="G39" s="7"/>
      <c r="H39" s="7"/>
      <c r="I39" s="7">
        <v>2</v>
      </c>
    </row>
    <row r="40" spans="1:9">
      <c r="A40" s="19">
        <f>A39+$C$2</f>
        <v>1.1499999999999999</v>
      </c>
      <c r="B40" t="s">
        <v>5</v>
      </c>
      <c r="C40">
        <f>C39+1</f>
        <v>1</v>
      </c>
      <c r="E40" s="13">
        <f>2+(I39-A39-1)^2</f>
        <v>2</v>
      </c>
      <c r="F40" s="7">
        <f>A39+0.5*$C$2</f>
        <v>1.075</v>
      </c>
      <c r="G40" s="7">
        <f>I39+0.5*E40*$C$2</f>
        <v>2.15</v>
      </c>
      <c r="H40" s="13">
        <f>2+(G40-F40-1)^2</f>
        <v>2.0056250000000002</v>
      </c>
      <c r="I40" s="7">
        <f>I39+H40*$C$2</f>
        <v>2.3008437499999999</v>
      </c>
    </row>
    <row r="41" spans="1:9">
      <c r="A41" s="19">
        <f t="shared" ref="A41:A46" si="19">A40+$C$2</f>
        <v>1.2999999999999998</v>
      </c>
      <c r="B41" t="s">
        <v>5</v>
      </c>
      <c r="C41">
        <f t="shared" ref="C41:C46" si="20">C40+1</f>
        <v>2</v>
      </c>
      <c r="E41" s="13">
        <f t="shared" ref="E41:E46" si="21">2+(I40-A40-1)^2</f>
        <v>2.0227538369140623</v>
      </c>
      <c r="F41" s="7">
        <f t="shared" ref="F41:F46" si="22">A40+0.5*$C$2</f>
        <v>1.2249999999999999</v>
      </c>
      <c r="G41" s="7">
        <f t="shared" ref="G41:G46" si="23">I40+0.5*E41*$C$2</f>
        <v>2.4525502877685543</v>
      </c>
      <c r="H41" s="13">
        <f t="shared" ref="H41:H46" si="24">2+(G41-F41-1)^2</f>
        <v>2.051779133463552</v>
      </c>
      <c r="I41" s="7">
        <f t="shared" ref="I41:I46" si="25">I40+H41*$C$2</f>
        <v>2.6086106200195327</v>
      </c>
    </row>
    <row r="42" spans="1:9">
      <c r="A42" s="19">
        <f t="shared" si="19"/>
        <v>1.4499999999999997</v>
      </c>
      <c r="B42" t="s">
        <v>5</v>
      </c>
      <c r="C42">
        <f t="shared" si="20"/>
        <v>3</v>
      </c>
      <c r="E42" s="13">
        <f t="shared" si="21"/>
        <v>2.0952405147888404</v>
      </c>
      <c r="F42" s="7">
        <f t="shared" si="22"/>
        <v>1.3749999999999998</v>
      </c>
      <c r="G42" s="7">
        <f t="shared" si="23"/>
        <v>2.7657536586286957</v>
      </c>
      <c r="H42" s="13">
        <f t="shared" si="24"/>
        <v>2.1526884217317113</v>
      </c>
      <c r="I42" s="7">
        <f t="shared" si="25"/>
        <v>2.9315138832792895</v>
      </c>
    </row>
    <row r="43" spans="1:9">
      <c r="A43" s="19">
        <f t="shared" si="19"/>
        <v>1.5999999999999996</v>
      </c>
      <c r="B43" t="s">
        <v>5</v>
      </c>
      <c r="C43">
        <f t="shared" si="20"/>
        <v>4</v>
      </c>
      <c r="E43" s="13">
        <f t="shared" si="21"/>
        <v>2.2318556197907014</v>
      </c>
      <c r="F43" s="7">
        <f t="shared" si="22"/>
        <v>1.5249999999999997</v>
      </c>
      <c r="G43" s="7">
        <f t="shared" si="23"/>
        <v>3.0989030547635923</v>
      </c>
      <c r="H43" s="13">
        <f t="shared" si="24"/>
        <v>2.329364716266983</v>
      </c>
      <c r="I43" s="7">
        <f t="shared" si="25"/>
        <v>3.2809185907193368</v>
      </c>
    </row>
    <row r="44" spans="1:9">
      <c r="A44" s="19">
        <f t="shared" si="19"/>
        <v>1.7499999999999996</v>
      </c>
      <c r="B44" t="s">
        <v>5</v>
      </c>
      <c r="C44">
        <f t="shared" si="20"/>
        <v>5</v>
      </c>
      <c r="E44" s="13">
        <f t="shared" si="21"/>
        <v>2.4636501271872082</v>
      </c>
      <c r="F44" s="7">
        <f t="shared" si="22"/>
        <v>1.6749999999999996</v>
      </c>
      <c r="G44" s="7">
        <f t="shared" si="23"/>
        <v>3.4656923502583772</v>
      </c>
      <c r="H44" s="13">
        <f t="shared" si="24"/>
        <v>2.6251943927571171</v>
      </c>
      <c r="I44" s="7">
        <f t="shared" si="25"/>
        <v>3.6746977496329043</v>
      </c>
    </row>
    <row r="45" spans="1:9">
      <c r="A45" s="19">
        <f t="shared" si="19"/>
        <v>1.8999999999999995</v>
      </c>
      <c r="B45" t="s">
        <v>5</v>
      </c>
      <c r="C45">
        <f t="shared" si="20"/>
        <v>6</v>
      </c>
      <c r="E45" s="13">
        <f t="shared" si="21"/>
        <v>2.8550659281761583</v>
      </c>
      <c r="F45" s="7">
        <f t="shared" si="22"/>
        <v>1.8249999999999995</v>
      </c>
      <c r="G45" s="7">
        <f t="shared" si="23"/>
        <v>3.8888276942461162</v>
      </c>
      <c r="H45" s="13">
        <f t="shared" si="24"/>
        <v>3.1317293630450087</v>
      </c>
      <c r="I45" s="7">
        <f t="shared" si="25"/>
        <v>4.1444571540896558</v>
      </c>
    </row>
    <row r="46" spans="1:9">
      <c r="A46" s="19">
        <f t="shared" si="19"/>
        <v>2.0499999999999994</v>
      </c>
      <c r="B46" t="s">
        <v>5</v>
      </c>
      <c r="C46">
        <f t="shared" si="20"/>
        <v>7</v>
      </c>
      <c r="E46" s="13">
        <f t="shared" si="21"/>
        <v>3.5486736083649264</v>
      </c>
      <c r="F46" s="7">
        <f t="shared" si="22"/>
        <v>1.9749999999999994</v>
      </c>
      <c r="G46" s="7">
        <f t="shared" si="23"/>
        <v>4.4106076747170251</v>
      </c>
      <c r="H46" s="13">
        <f t="shared" si="24"/>
        <v>4.0609693957064241</v>
      </c>
      <c r="I46" s="7">
        <f t="shared" si="25"/>
        <v>4.7536025634456198</v>
      </c>
    </row>
    <row r="47" spans="1:9">
      <c r="A47" s="6"/>
    </row>
    <row r="48" spans="1:9">
      <c r="E48" t="s">
        <v>35</v>
      </c>
    </row>
    <row r="49" spans="1:12">
      <c r="E49" s="5" t="s">
        <v>0</v>
      </c>
      <c r="F49" s="5" t="s">
        <v>27</v>
      </c>
      <c r="G49" s="5" t="s">
        <v>36</v>
      </c>
      <c r="H49" s="5" t="s">
        <v>1</v>
      </c>
      <c r="I49" s="5" t="s">
        <v>39</v>
      </c>
      <c r="J49" s="5" t="s">
        <v>38</v>
      </c>
      <c r="K49" s="5" t="s">
        <v>28</v>
      </c>
      <c r="L49" s="4" t="s">
        <v>6</v>
      </c>
    </row>
    <row r="50" spans="1:12">
      <c r="A50" s="5" t="s">
        <v>8</v>
      </c>
      <c r="E50" s="5" t="s">
        <v>12</v>
      </c>
      <c r="F50" s="5" t="s">
        <v>13</v>
      </c>
      <c r="G50" s="5" t="s">
        <v>11</v>
      </c>
      <c r="H50" s="5" t="s">
        <v>37</v>
      </c>
      <c r="I50" s="5" t="s">
        <v>15</v>
      </c>
      <c r="J50" s="5" t="s">
        <v>33</v>
      </c>
      <c r="K50" s="5" t="s">
        <v>40</v>
      </c>
      <c r="L50" s="5" t="s">
        <v>26</v>
      </c>
    </row>
    <row r="51" spans="1:12">
      <c r="A51" s="19">
        <v>1</v>
      </c>
      <c r="B51" t="s">
        <v>5</v>
      </c>
      <c r="C51">
        <v>0</v>
      </c>
      <c r="E51" s="7"/>
      <c r="F51" s="7"/>
      <c r="G51" s="7"/>
      <c r="H51" s="7"/>
      <c r="I51" s="7"/>
      <c r="L51" s="7">
        <v>2</v>
      </c>
    </row>
    <row r="52" spans="1:12">
      <c r="A52" s="19">
        <f>A51+$C$2</f>
        <v>1.1499999999999999</v>
      </c>
      <c r="B52" t="s">
        <v>5</v>
      </c>
      <c r="C52">
        <f>C51+1</f>
        <v>1</v>
      </c>
      <c r="E52" s="13">
        <f>2+(L51-A51-1)^2</f>
        <v>2</v>
      </c>
      <c r="F52" s="7">
        <f>A51+0.5*$C$2</f>
        <v>1.075</v>
      </c>
      <c r="G52" s="7">
        <f>L51+0.5*E52*$C$2</f>
        <v>2.15</v>
      </c>
      <c r="H52" s="13">
        <f>2+(G52-F52-1)^2</f>
        <v>2.0056250000000002</v>
      </c>
      <c r="I52" s="7">
        <f>A51+$C$2</f>
        <v>1.1499999999999999</v>
      </c>
      <c r="J52" s="7">
        <f>L51-E52*$C$2+2*H52*$C$2</f>
        <v>2.3016874999999999</v>
      </c>
      <c r="K52" s="13">
        <f>2+(J52-I52-1)^2</f>
        <v>2.0230090976562498</v>
      </c>
      <c r="L52" s="7">
        <f>L51+($C$2/6)*(E52+4*H52+K52)</f>
        <v>2.3011377274414064</v>
      </c>
    </row>
    <row r="53" spans="1:12">
      <c r="A53" s="19">
        <f t="shared" ref="A53:A58" si="26">A52+$C$2</f>
        <v>1.2999999999999998</v>
      </c>
      <c r="B53" t="s">
        <v>5</v>
      </c>
      <c r="C53">
        <f t="shared" ref="C53:C58" si="27">C52+1</f>
        <v>2</v>
      </c>
      <c r="E53" s="13">
        <f t="shared" ref="E53:E58" si="28">2+(L52-A52-1)^2</f>
        <v>2.0228426126561527</v>
      </c>
      <c r="F53" s="7">
        <f t="shared" ref="F53:F58" si="29">A52+0.5*$C$2</f>
        <v>1.2249999999999999</v>
      </c>
      <c r="G53" s="7">
        <f t="shared" ref="G53:G58" si="30">L52+0.5*E53*$C$2</f>
        <v>2.4528509233906179</v>
      </c>
      <c r="H53" s="13">
        <f t="shared" ref="H53:H58" si="31">2+(G53-F53-1)^2</f>
        <v>2.0519160432899572</v>
      </c>
      <c r="I53" s="7">
        <f t="shared" ref="I53:I58" si="32">A52+$C$2</f>
        <v>1.2999999999999998</v>
      </c>
      <c r="J53" s="7">
        <f t="shared" ref="J53:J58" si="33">L52-E53*$C$2+2*H53*$C$2</f>
        <v>2.6132861485299705</v>
      </c>
      <c r="K53" s="13">
        <f t="shared" ref="K53:K58" si="34">2+(J53-I53-1)^2</f>
        <v>2.0981482108607428</v>
      </c>
      <c r="L53" s="7">
        <f t="shared" ref="L53:L58" si="35">L52+($C$2/6)*(E53+4*H53+K53)</f>
        <v>2.6093541023583247</v>
      </c>
    </row>
    <row r="54" spans="1:12">
      <c r="A54" s="19">
        <f t="shared" si="26"/>
        <v>1.4499999999999997</v>
      </c>
      <c r="B54" t="s">
        <v>5</v>
      </c>
      <c r="C54">
        <f t="shared" si="27"/>
        <v>3</v>
      </c>
      <c r="E54" s="13">
        <f t="shared" si="28"/>
        <v>2.0956999606459248</v>
      </c>
      <c r="F54" s="7">
        <f t="shared" si="29"/>
        <v>1.3749999999999998</v>
      </c>
      <c r="G54" s="7">
        <f t="shared" si="30"/>
        <v>2.7665315994067692</v>
      </c>
      <c r="H54" s="13">
        <f t="shared" si="31"/>
        <v>2.1532969933340231</v>
      </c>
      <c r="I54" s="7">
        <f t="shared" si="32"/>
        <v>1.4499999999999997</v>
      </c>
      <c r="J54" s="7">
        <f t="shared" si="33"/>
        <v>2.9409882062616428</v>
      </c>
      <c r="K54" s="13">
        <f t="shared" si="34"/>
        <v>2.2410694186880256</v>
      </c>
      <c r="L54" s="7">
        <f t="shared" si="35"/>
        <v>2.9331030361750758</v>
      </c>
    </row>
    <row r="55" spans="1:12">
      <c r="A55" s="19">
        <f t="shared" si="26"/>
        <v>1.5999999999999996</v>
      </c>
      <c r="B55" t="s">
        <v>5</v>
      </c>
      <c r="C55">
        <f t="shared" si="27"/>
        <v>4</v>
      </c>
      <c r="E55" s="13">
        <f t="shared" si="28"/>
        <v>2.2333885435615768</v>
      </c>
      <c r="F55" s="7">
        <f t="shared" si="29"/>
        <v>1.5249999999999997</v>
      </c>
      <c r="G55" s="7">
        <f t="shared" si="30"/>
        <v>3.1006071769421939</v>
      </c>
      <c r="H55" s="13">
        <f t="shared" si="31"/>
        <v>2.3313236221473623</v>
      </c>
      <c r="I55" s="7">
        <f t="shared" si="32"/>
        <v>1.5999999999999996</v>
      </c>
      <c r="J55" s="7">
        <f t="shared" si="33"/>
        <v>3.2974918412850478</v>
      </c>
      <c r="K55" s="13">
        <f t="shared" si="34"/>
        <v>2.4864948686592068</v>
      </c>
      <c r="L55" s="7">
        <f t="shared" si="35"/>
        <v>3.2842324836953316</v>
      </c>
    </row>
    <row r="56" spans="1:12">
      <c r="A56" s="19">
        <f t="shared" si="26"/>
        <v>1.7499999999999996</v>
      </c>
      <c r="B56" t="s">
        <v>5</v>
      </c>
      <c r="C56">
        <f t="shared" si="27"/>
        <v>5</v>
      </c>
      <c r="E56" s="13">
        <f t="shared" si="28"/>
        <v>2.4681740917438826</v>
      </c>
      <c r="F56" s="7">
        <f t="shared" si="29"/>
        <v>1.6749999999999996</v>
      </c>
      <c r="G56" s="7">
        <f t="shared" si="30"/>
        <v>3.4693455405761227</v>
      </c>
      <c r="H56" s="13">
        <f t="shared" si="31"/>
        <v>2.6309848378331733</v>
      </c>
      <c r="I56" s="7">
        <f t="shared" si="32"/>
        <v>1.7499999999999996</v>
      </c>
      <c r="J56" s="7">
        <f t="shared" si="33"/>
        <v>3.7033018212837012</v>
      </c>
      <c r="K56" s="13">
        <f t="shared" si="34"/>
        <v>2.9087843624628227</v>
      </c>
      <c r="L56" s="7">
        <f t="shared" si="35"/>
        <v>3.6817549288338167</v>
      </c>
    </row>
    <row r="57" spans="1:12">
      <c r="A57" s="19">
        <f t="shared" si="26"/>
        <v>1.8999999999999995</v>
      </c>
      <c r="B57" t="s">
        <v>5</v>
      </c>
      <c r="C57">
        <f t="shared" si="27"/>
        <v>6</v>
      </c>
      <c r="E57" s="13">
        <f t="shared" si="28"/>
        <v>2.8681672474061117</v>
      </c>
      <c r="F57" s="7">
        <f t="shared" si="29"/>
        <v>1.8249999999999995</v>
      </c>
      <c r="G57" s="7">
        <f t="shared" si="30"/>
        <v>3.8968674723892751</v>
      </c>
      <c r="H57" s="13">
        <f t="shared" si="31"/>
        <v>3.1488998783661737</v>
      </c>
      <c r="I57" s="7">
        <f t="shared" si="32"/>
        <v>1.8999999999999995</v>
      </c>
      <c r="J57" s="7">
        <f t="shared" si="33"/>
        <v>4.1961998052327516</v>
      </c>
      <c r="K57" s="13">
        <f t="shared" si="34"/>
        <v>3.6801339350854247</v>
      </c>
      <c r="L57" s="7">
        <f t="shared" si="35"/>
        <v>4.1603524462327224</v>
      </c>
    </row>
    <row r="58" spans="1:12">
      <c r="A58" s="19">
        <f t="shared" si="26"/>
        <v>2.0499999999999994</v>
      </c>
      <c r="B58" t="s">
        <v>5</v>
      </c>
      <c r="C58">
        <f t="shared" si="27"/>
        <v>7</v>
      </c>
      <c r="E58" s="13">
        <f t="shared" si="28"/>
        <v>3.5884882887248084</v>
      </c>
      <c r="F58" s="7">
        <f t="shared" si="29"/>
        <v>1.9749999999999994</v>
      </c>
      <c r="G58" s="7">
        <f t="shared" si="30"/>
        <v>4.4294890678870829</v>
      </c>
      <c r="H58" s="13">
        <f t="shared" si="31"/>
        <v>4.1155384486030364</v>
      </c>
      <c r="I58" s="7">
        <f t="shared" si="32"/>
        <v>2.0499999999999994</v>
      </c>
      <c r="J58" s="7">
        <f t="shared" si="33"/>
        <v>4.8567407375049116</v>
      </c>
      <c r="K58" s="13">
        <f t="shared" si="34"/>
        <v>5.2643120925597948</v>
      </c>
      <c r="L58" s="7">
        <f t="shared" si="35"/>
        <v>4.7932263006251414</v>
      </c>
    </row>
    <row r="59" spans="1:12">
      <c r="A59" s="6"/>
      <c r="E59" s="8"/>
      <c r="F59" s="8"/>
      <c r="G59" s="8"/>
      <c r="H59" s="8"/>
    </row>
    <row r="60" spans="1:12">
      <c r="E60" t="s">
        <v>21</v>
      </c>
    </row>
    <row r="61" spans="1:12">
      <c r="E61" s="5" t="s">
        <v>0</v>
      </c>
      <c r="F61" s="5" t="s">
        <v>27</v>
      </c>
      <c r="G61" s="5" t="s">
        <v>36</v>
      </c>
      <c r="H61" s="5" t="s">
        <v>1</v>
      </c>
      <c r="I61" s="5" t="s">
        <v>39</v>
      </c>
      <c r="J61" s="5" t="s">
        <v>38</v>
      </c>
      <c r="K61" s="5" t="s">
        <v>28</v>
      </c>
      <c r="L61" s="4" t="s">
        <v>6</v>
      </c>
    </row>
    <row r="62" spans="1:12">
      <c r="A62" s="5" t="s">
        <v>8</v>
      </c>
      <c r="E62" s="5" t="s">
        <v>12</v>
      </c>
      <c r="F62" s="5" t="s">
        <v>29</v>
      </c>
      <c r="G62" s="5" t="s">
        <v>30</v>
      </c>
      <c r="H62" s="5" t="s">
        <v>37</v>
      </c>
      <c r="I62" s="5" t="s">
        <v>31</v>
      </c>
      <c r="J62" s="5" t="s">
        <v>32</v>
      </c>
      <c r="K62" s="5" t="s">
        <v>40</v>
      </c>
      <c r="L62" s="5" t="s">
        <v>34</v>
      </c>
    </row>
    <row r="63" spans="1:12">
      <c r="A63" s="19">
        <v>1</v>
      </c>
      <c r="B63" t="s">
        <v>5</v>
      </c>
      <c r="C63">
        <v>0</v>
      </c>
      <c r="E63" s="7"/>
      <c r="F63" s="7"/>
      <c r="G63" s="7"/>
      <c r="H63" s="7"/>
      <c r="I63" s="7"/>
      <c r="L63" s="7">
        <v>2</v>
      </c>
    </row>
    <row r="64" spans="1:12">
      <c r="A64" s="19">
        <f>A63+$C$2</f>
        <v>1.1499999999999999</v>
      </c>
      <c r="B64" t="s">
        <v>5</v>
      </c>
      <c r="C64">
        <f>C63+1</f>
        <v>1</v>
      </c>
      <c r="E64" s="13">
        <f>2+(L63-A63-1)^2</f>
        <v>2</v>
      </c>
      <c r="F64" s="7">
        <f>A63+(1/3)*$C$2</f>
        <v>1.05</v>
      </c>
      <c r="G64" s="7">
        <f>L63+(1/3)*E64*$C$2</f>
        <v>2.1</v>
      </c>
      <c r="H64" s="13">
        <f>2+(G64-F64-1)^2</f>
        <v>2.0024999999999999</v>
      </c>
      <c r="I64" s="7">
        <f>A63+(2/3)*$C$2</f>
        <v>1.1000000000000001</v>
      </c>
      <c r="J64" s="7">
        <f>L63+(2/3)*H64*$C$2</f>
        <v>2.20025</v>
      </c>
      <c r="K64" s="13">
        <f>2+(J64-I64-1)^2</f>
        <v>2.0100500625</v>
      </c>
      <c r="L64" s="7">
        <f>L63+($C$2/4)*(E64+3*K64)</f>
        <v>2.3011306320312501</v>
      </c>
    </row>
    <row r="65" spans="1:12">
      <c r="A65" s="19">
        <f t="shared" ref="A65:A70" si="36">A64+$C$2</f>
        <v>1.2999999999999998</v>
      </c>
      <c r="B65" t="s">
        <v>5</v>
      </c>
      <c r="C65">
        <f t="shared" ref="C65:C70" si="37">C64+1</f>
        <v>2</v>
      </c>
      <c r="E65" s="13">
        <f t="shared" ref="E65:E70" si="38">2+(L64-A64-1)^2</f>
        <v>2.0228404679381651</v>
      </c>
      <c r="F65" s="7">
        <f>A64+(1/3)*$C$2</f>
        <v>1.2</v>
      </c>
      <c r="G65" s="7">
        <f>L64+(1/3)*E65*$C$2</f>
        <v>2.4022726554281584</v>
      </c>
      <c r="H65" s="13">
        <f t="shared" ref="H65:H70" si="39">2+(G65-F65-1)^2</f>
        <v>2.0409142271339586</v>
      </c>
      <c r="I65" s="7">
        <f>A64+(2/3)*$C$2</f>
        <v>1.25</v>
      </c>
      <c r="J65" s="7">
        <f>L64+(2/3)*H65*$C$2</f>
        <v>2.505222054744646</v>
      </c>
      <c r="K65" s="13">
        <f t="shared" ref="K65:K70" si="40">2+(J65-I65-1)^2</f>
        <v>2.0651382972280792</v>
      </c>
      <c r="L65" s="7">
        <f>L64+($C$2/4)*(E65+3*K65)</f>
        <v>2.6093152080170903</v>
      </c>
    </row>
    <row r="66" spans="1:12">
      <c r="A66" s="19">
        <f t="shared" si="36"/>
        <v>1.4499999999999997</v>
      </c>
      <c r="B66" t="s">
        <v>5</v>
      </c>
      <c r="C66">
        <f t="shared" si="37"/>
        <v>3</v>
      </c>
      <c r="E66" s="13">
        <f t="shared" si="38"/>
        <v>2.095675897910656</v>
      </c>
      <c r="F66" s="7">
        <f t="shared" ref="F66:F70" si="41">A65+(1/3)*$C$2</f>
        <v>1.3499999999999999</v>
      </c>
      <c r="G66" s="7">
        <f t="shared" ref="G66:G70" si="42">L65+(1/3)*E66*$C$2</f>
        <v>2.7140990029126231</v>
      </c>
      <c r="H66" s="13">
        <f t="shared" si="39"/>
        <v>2.1325680839219663</v>
      </c>
      <c r="I66" s="7">
        <f t="shared" ref="I66:I70" si="43">A65+(2/3)*$C$2</f>
        <v>1.4</v>
      </c>
      <c r="J66" s="7">
        <f t="shared" ref="J66:J70" si="44">L65+(2/3)*H66*$C$2</f>
        <v>2.8225720164092869</v>
      </c>
      <c r="K66" s="13">
        <f t="shared" si="40"/>
        <v>2.1785671090522105</v>
      </c>
      <c r="L66" s="7">
        <f t="shared" ref="L66:L70" si="45">L65+($C$2/4)*(E66+3*K66)</f>
        <v>2.9329918539571134</v>
      </c>
    </row>
    <row r="67" spans="1:12">
      <c r="A67" s="19">
        <f t="shared" si="36"/>
        <v>1.5999999999999996</v>
      </c>
      <c r="B67" t="s">
        <v>5</v>
      </c>
      <c r="C67">
        <f t="shared" si="37"/>
        <v>4</v>
      </c>
      <c r="E67" s="13">
        <f t="shared" si="38"/>
        <v>2.2332811309889298</v>
      </c>
      <c r="F67" s="7">
        <f t="shared" si="41"/>
        <v>1.4999999999999998</v>
      </c>
      <c r="G67" s="7">
        <f t="shared" si="42"/>
        <v>3.04465591050656</v>
      </c>
      <c r="H67" s="13">
        <f t="shared" si="39"/>
        <v>2.2966500608497302</v>
      </c>
      <c r="I67" s="7">
        <f t="shared" si="43"/>
        <v>1.5499999999999998</v>
      </c>
      <c r="J67" s="7">
        <f t="shared" si="44"/>
        <v>3.1626568600420866</v>
      </c>
      <c r="K67" s="13">
        <f t="shared" si="40"/>
        <v>2.3753484281566291</v>
      </c>
      <c r="L67" s="7">
        <f t="shared" si="45"/>
        <v>3.2839665945368188</v>
      </c>
    </row>
    <row r="68" spans="1:12">
      <c r="A68" s="19">
        <f t="shared" si="36"/>
        <v>1.7499999999999996</v>
      </c>
      <c r="B68" t="s">
        <v>5</v>
      </c>
      <c r="C68">
        <f t="shared" si="37"/>
        <v>5</v>
      </c>
      <c r="E68" s="13">
        <f t="shared" si="38"/>
        <v>2.4678103024422935</v>
      </c>
      <c r="F68" s="7">
        <f t="shared" si="41"/>
        <v>1.6499999999999997</v>
      </c>
      <c r="G68" s="7">
        <f t="shared" si="42"/>
        <v>3.4073571096589337</v>
      </c>
      <c r="H68" s="13">
        <f t="shared" si="39"/>
        <v>2.5735897915509347</v>
      </c>
      <c r="I68" s="7">
        <f t="shared" si="43"/>
        <v>1.6999999999999997</v>
      </c>
      <c r="J68" s="7">
        <f t="shared" si="44"/>
        <v>3.5413255736919123</v>
      </c>
      <c r="K68" s="13">
        <f t="shared" si="40"/>
        <v>2.7078287209480258</v>
      </c>
      <c r="L68" s="7">
        <f t="shared" si="45"/>
        <v>3.6811402119850576</v>
      </c>
    </row>
    <row r="69" spans="1:12">
      <c r="A69" s="19">
        <f t="shared" si="36"/>
        <v>1.8999999999999995</v>
      </c>
      <c r="B69" t="s">
        <v>5</v>
      </c>
      <c r="C69">
        <f t="shared" si="37"/>
        <v>6</v>
      </c>
      <c r="E69" s="13">
        <f t="shared" si="38"/>
        <v>2.8670220943755789</v>
      </c>
      <c r="F69" s="7">
        <f t="shared" si="41"/>
        <v>1.7999999999999996</v>
      </c>
      <c r="G69" s="7">
        <f t="shared" si="42"/>
        <v>3.8244913167038366</v>
      </c>
      <c r="H69" s="13">
        <f t="shared" si="39"/>
        <v>3.0495824580015611</v>
      </c>
      <c r="I69" s="7">
        <f t="shared" si="43"/>
        <v>1.8499999999999996</v>
      </c>
      <c r="J69" s="7">
        <f t="shared" si="44"/>
        <v>3.9860984577852134</v>
      </c>
      <c r="K69" s="13">
        <f t="shared" si="40"/>
        <v>3.2907197057819415</v>
      </c>
      <c r="L69" s="7">
        <f t="shared" si="45"/>
        <v>4.1588595074246104</v>
      </c>
    </row>
    <row r="70" spans="1:12">
      <c r="A70" s="19">
        <f t="shared" si="36"/>
        <v>2.0499999999999994</v>
      </c>
      <c r="B70" t="s">
        <v>5</v>
      </c>
      <c r="C70">
        <f t="shared" si="37"/>
        <v>7</v>
      </c>
      <c r="E70" s="13">
        <f t="shared" si="38"/>
        <v>3.5847272594333344</v>
      </c>
      <c r="F70" s="7">
        <f t="shared" si="41"/>
        <v>1.9499999999999995</v>
      </c>
      <c r="G70" s="7">
        <f t="shared" si="42"/>
        <v>4.3380958703962769</v>
      </c>
      <c r="H70" s="13">
        <f t="shared" si="39"/>
        <v>3.9268101454111992</v>
      </c>
      <c r="I70" s="7">
        <f t="shared" si="43"/>
        <v>1.9999999999999996</v>
      </c>
      <c r="J70" s="7">
        <f t="shared" si="44"/>
        <v>4.5515405219657303</v>
      </c>
      <c r="K70" s="13">
        <f t="shared" si="40"/>
        <v>4.407277991301692</v>
      </c>
      <c r="L70" s="7">
        <f t="shared" si="45"/>
        <v>4.7891055536748004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dydx=f(x,y), 3rd order</vt:lpstr>
      <vt:lpstr>'dydx=f(x,y), 3rd order'!DX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Fitzpatrick</dc:creator>
  <cp:lastModifiedBy>Pat Fitzpatrick</cp:lastModifiedBy>
  <dcterms:created xsi:type="dcterms:W3CDTF">2017-04-02T04:17:48Z</dcterms:created>
  <dcterms:modified xsi:type="dcterms:W3CDTF">2017-04-08T18:12:15Z</dcterms:modified>
</cp:coreProperties>
</file>